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63.44\share\◆健康づくり班\■01　健康づくり業務\22   健康経営\★【作業フォルダ（現在使用中）】\82 要綱・要領\01 ★健康経営企業認定制度要綱\R4.4.1改定\100 R3健康経営認定制度の見直し\要綱、要領改正\改正後様式等\要綱様式\"/>
    </mc:Choice>
  </mc:AlternateContent>
  <xr:revisionPtr revIDLastSave="0" documentId="13_ncr:1_{F0F0C565-88CE-4C18-9A19-791B200F93AB}" xr6:coauthVersionLast="47" xr6:coauthVersionMax="47" xr10:uidLastSave="{00000000-0000-0000-0000-000000000000}"/>
  <bookViews>
    <workbookView xWindow="11145" yWindow="900" windowWidth="15195" windowHeight="13680" xr2:uid="{00000000-000D-0000-FFFF-FFFF00000000}"/>
  </bookViews>
  <sheets>
    <sheet name="様式4(評価ｼｰﾄ)" sheetId="2" r:id="rId1"/>
    <sheet name="Sheet1" sheetId="3" state="hidden" r:id="rId2"/>
  </sheets>
  <definedNames>
    <definedName name="_xlnm.Print_Area" localSheetId="0">'様式4(評価ｼｰﾄ)'!$A$1:$R$114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3" l="1"/>
  <c r="W2" i="3"/>
  <c r="V2" i="3"/>
  <c r="P2" i="3"/>
  <c r="N2" i="3"/>
  <c r="H2" i="3"/>
  <c r="F13" i="2" l="1"/>
  <c r="F35" i="2"/>
  <c r="F30" i="2"/>
  <c r="G24" i="2"/>
  <c r="H21" i="2"/>
  <c r="H20" i="2"/>
  <c r="H19" i="2"/>
  <c r="S95" i="2" l="1"/>
  <c r="S107" i="2" l="1"/>
  <c r="S104" i="2" s="1"/>
  <c r="S101" i="2"/>
  <c r="S38" i="2"/>
  <c r="S44" i="2"/>
  <c r="S41" i="2" s="1"/>
  <c r="S50" i="2"/>
  <c r="S47" i="2" s="1"/>
  <c r="S98" i="2"/>
  <c r="S53" i="2"/>
  <c r="S21" i="2" l="1"/>
  <c r="S20" i="2" l="1"/>
  <c r="S19" i="2"/>
  <c r="T19" i="2" l="1"/>
  <c r="T20" i="2"/>
  <c r="T95" i="2"/>
  <c r="S92" i="2"/>
  <c r="S103" i="2"/>
  <c r="S102" i="2" s="1"/>
  <c r="Q102" i="2" s="1"/>
  <c r="AS2" i="3" s="1"/>
  <c r="S97" i="2"/>
  <c r="S96" i="2" s="1"/>
  <c r="Q96" i="2" s="1"/>
  <c r="AR2" i="3" s="1"/>
  <c r="T94" i="2"/>
  <c r="T93" i="2"/>
  <c r="S91" i="2"/>
  <c r="S89" i="2"/>
  <c r="S83" i="2"/>
  <c r="S77" i="2"/>
  <c r="S71" i="2"/>
  <c r="S68" i="2" s="1"/>
  <c r="S65" i="2"/>
  <c r="S62" i="2" s="1"/>
  <c r="S52" i="2"/>
  <c r="S51" i="2" s="1"/>
  <c r="Q51" i="2" s="1"/>
  <c r="AK2" i="3" s="1"/>
  <c r="S46" i="2"/>
  <c r="S45" i="2" s="1"/>
  <c r="Q45" i="2" s="1"/>
  <c r="AJ2" i="3" s="1"/>
  <c r="S40" i="2"/>
  <c r="S39" i="2" s="1"/>
  <c r="Q39" i="2" s="1"/>
  <c r="AI2" i="3" s="1"/>
  <c r="T21" i="2" l="1"/>
  <c r="S18" i="2" s="1"/>
  <c r="S67" i="2"/>
  <c r="S66" i="2" s="1"/>
  <c r="Q66" i="2" s="1"/>
  <c r="AM2" i="3" s="1"/>
  <c r="S73" i="2"/>
  <c r="S72" i="2" s="1"/>
  <c r="S74" i="2"/>
  <c r="S79" i="2"/>
  <c r="S78" i="2" s="1"/>
  <c r="S80" i="2"/>
  <c r="S85" i="2"/>
  <c r="S84" i="2" s="1"/>
  <c r="S86" i="2"/>
  <c r="S61" i="2"/>
  <c r="S60" i="2" s="1"/>
  <c r="Q60" i="2" s="1"/>
  <c r="AL2" i="3" s="1"/>
  <c r="S90" i="2"/>
  <c r="Q90" i="2" s="1"/>
  <c r="AQ2" i="3" s="1"/>
  <c r="S13" i="2"/>
  <c r="S12" i="2" s="1"/>
  <c r="S24" i="2"/>
  <c r="S23" i="2" s="1"/>
  <c r="Q22" i="2" s="1"/>
  <c r="AF2" i="3" s="1"/>
  <c r="S30" i="2"/>
  <c r="S29" i="2" s="1"/>
  <c r="Q28" i="2" s="1"/>
  <c r="AG2" i="3" s="1"/>
  <c r="S35" i="2"/>
  <c r="S34" i="2" s="1"/>
  <c r="Q33" i="2" s="1"/>
  <c r="AH2" i="3" s="1"/>
  <c r="Q11" i="2" l="1"/>
  <c r="AD2" i="3" s="1"/>
  <c r="Q84" i="2"/>
  <c r="AP2" i="3" s="1"/>
  <c r="Q72" i="2"/>
  <c r="AN2" i="3" s="1"/>
  <c r="Q78" i="2"/>
  <c r="AO2" i="3" s="1"/>
  <c r="Q17" i="2" l="1"/>
  <c r="M109" i="2" l="1"/>
  <c r="AC2" i="3" s="1"/>
  <c r="AE2" i="3"/>
</calcChain>
</file>

<file path=xl/sharedStrings.xml><?xml version="1.0" encoding="utf-8"?>
<sst xmlns="http://schemas.openxmlformats.org/spreadsheetml/2006/main" count="260" uniqueCount="159">
  <si>
    <t>分野</t>
  </si>
  <si>
    <t>項　目</t>
  </si>
  <si>
    <t>概ねできている</t>
  </si>
  <si>
    <t>自己評価点数</t>
  </si>
  <si>
    <t>※判定欄（記入しないでください）</t>
  </si>
  <si>
    <t>(点)</t>
  </si>
  <si>
    <t>☑</t>
  </si>
  <si>
    <t>従業員に健康診断を100％受診させていますか。</t>
  </si>
  <si>
    <t>（40歳未満含む）</t>
  </si>
  <si>
    <t>※</t>
  </si>
  <si>
    <t>健診結果の活用</t>
  </si>
  <si>
    <t>健康づくりのための職場環境</t>
  </si>
  <si>
    <t>細目</t>
  </si>
  <si>
    <t>報告年月日</t>
  </si>
  <si>
    <t>企業名</t>
  </si>
  <si>
    <t>住　所</t>
  </si>
  <si>
    <t>健康行動の提起</t>
  </si>
  <si>
    <t>運動・食事対策</t>
  </si>
  <si>
    <t>たばこ対策</t>
  </si>
  <si>
    <t>心の健康</t>
  </si>
  <si>
    <t>必須
・
選択</t>
    <rPh sb="5" eb="7">
      <t>センタク</t>
    </rPh>
    <phoneticPr fontId="1"/>
  </si>
  <si>
    <t>項目
番号</t>
    <phoneticPr fontId="1"/>
  </si>
  <si>
    <t xml:space="preserve">様式４（評価シート）
</t>
    <phoneticPr fontId="1"/>
  </si>
  <si>
    <t xml:space="preserve">◯別途、内容確認等のために、追加でお尋ねさせていただく場合があります。
</t>
    <phoneticPr fontId="1"/>
  </si>
  <si>
    <t>健(検)診</t>
    <phoneticPr fontId="1"/>
  </si>
  <si>
    <t>必須(全項目)</t>
    <phoneticPr fontId="1"/>
  </si>
  <si>
    <t>必須(全項目)</t>
    <phoneticPr fontId="1"/>
  </si>
  <si>
    <t>選択(１項目以上)</t>
    <phoneticPr fontId="1"/>
  </si>
  <si>
    <t>選択(１項目以上)</t>
    <phoneticPr fontId="1"/>
  </si>
  <si>
    <t>○受診率：　</t>
    <phoneticPr fontId="1"/>
  </si>
  <si>
    <t>人中</t>
    <phoneticPr fontId="1"/>
  </si>
  <si>
    <t>人受診）</t>
  </si>
  <si>
    <t>年</t>
    <rPh sb="0" eb="1">
      <t>ネン</t>
    </rPh>
    <phoneticPr fontId="1"/>
  </si>
  <si>
    <t>月</t>
    <rPh sb="0" eb="1">
      <t>ツキ</t>
    </rPh>
    <phoneticPr fontId="1"/>
  </si>
  <si>
    <t>受診結果確認方法：</t>
    <phoneticPr fontId="1"/>
  </si>
  <si>
    <t>従業員に各種がん検診を受診させていますか。</t>
    <phoneticPr fontId="1"/>
  </si>
  <si>
    <t>％（</t>
    <phoneticPr fontId="1"/>
  </si>
  <si>
    <t>人中</t>
    <rPh sb="1" eb="2">
      <t>チュウ</t>
    </rPh>
    <phoneticPr fontId="1"/>
  </si>
  <si>
    <t>人受診）</t>
    <rPh sb="0" eb="1">
      <t>ニン</t>
    </rPh>
    <rPh sb="1" eb="3">
      <t>ジュシン</t>
    </rPh>
    <phoneticPr fontId="1"/>
  </si>
  <si>
    <t>40歳以上受診率：</t>
    <phoneticPr fontId="1"/>
  </si>
  <si>
    <t>人受診）</t>
    <phoneticPr fontId="1"/>
  </si>
  <si>
    <t>実施月：</t>
    <phoneticPr fontId="1"/>
  </si>
  <si>
    <t>事業者健診結果データの提供（　</t>
    <phoneticPr fontId="1"/>
  </si>
  <si>
    <t>人）</t>
    <phoneticPr fontId="1"/>
  </si>
  <si>
    <t>健診結果が「要治療」など再度検査が必要な従業員に受診させていますか</t>
    <phoneticPr fontId="1"/>
  </si>
  <si>
    <t>○実績（</t>
    <phoneticPr fontId="1"/>
  </si>
  <si>
    <t>）％</t>
    <phoneticPr fontId="1"/>
  </si>
  <si>
    <t>○実績率（</t>
    <rPh sb="3" eb="4">
      <t>リツ</t>
    </rPh>
    <phoneticPr fontId="1"/>
  </si>
  <si>
    <t>（</t>
    <phoneticPr fontId="1"/>
  </si>
  <si>
    <t>人実施）</t>
    <rPh sb="0" eb="1">
      <t>ニン</t>
    </rPh>
    <rPh sb="1" eb="3">
      <t>ジッシ</t>
    </rPh>
    <phoneticPr fontId="1"/>
  </si>
  <si>
    <t>実施方法：</t>
  </si>
  <si>
    <t>）</t>
    <phoneticPr fontId="1"/>
  </si>
  <si>
    <t>従業員とその家族も含めた健診(がん検診含む)の受診勧奨など健診を受けやすい職場環境を作っていますか。</t>
    <phoneticPr fontId="1"/>
  </si>
  <si>
    <t>細目</t>
    <phoneticPr fontId="1"/>
  </si>
  <si>
    <t>①従業員とその家族に健診（がん検診を含む）の受診を勧めている。</t>
    <phoneticPr fontId="1"/>
  </si>
  <si>
    <t>②未受診の職員に受診するよう働きかけている。</t>
    <phoneticPr fontId="1"/>
  </si>
  <si>
    <t>③企業独自の取組（</t>
    <phoneticPr fontId="1"/>
  </si>
  <si>
    <t>定期的な健康情報の提供や、健康測定機器の活用等従業員の健康に配慮していますか。</t>
    <phoneticPr fontId="1"/>
  </si>
  <si>
    <t>①従業員に向けて定期的に健康情報を提供している。</t>
    <phoneticPr fontId="1"/>
  </si>
  <si>
    <t>②従業員からの健康づくりに向けた希望を把握し、可能なものは対応している。</t>
    <phoneticPr fontId="1"/>
  </si>
  <si>
    <t>健康づくりの目標・計画を立て、実践していますか。</t>
    <phoneticPr fontId="1"/>
  </si>
  <si>
    <t>①企業の健康課題を把握し、健康づくりの目標や計画を立てている。</t>
    <phoneticPr fontId="1"/>
  </si>
  <si>
    <t>②「健康経営」に取り組むことや、健康づくりの目標・計画を従業員に周知している。</t>
    <phoneticPr fontId="1"/>
  </si>
  <si>
    <t>③計画に沿って健康づくりを実践している。</t>
    <phoneticPr fontId="1"/>
  </si>
  <si>
    <t>インフルエンザや食中毒など流行性の感染症対策を行っていますか。</t>
    <phoneticPr fontId="1"/>
  </si>
  <si>
    <t>気になることを相談できる職場の雰囲気を作っていますか。</t>
    <phoneticPr fontId="1"/>
  </si>
  <si>
    <t>研修会等を利用しメンタルヘルス対策を講じていますか。</t>
    <phoneticPr fontId="1"/>
  </si>
  <si>
    <t>受動喫煙防止対策を講じていますか。</t>
    <phoneticPr fontId="1"/>
  </si>
  <si>
    <t>従業員にたばこの害の周知活動を行い、禁煙を勧めていますか。</t>
    <phoneticPr fontId="1"/>
  </si>
  <si>
    <t>職場で、健康的な食事や運動が実践できるように、配慮していますか。</t>
    <phoneticPr fontId="1"/>
  </si>
  <si>
    <t>歯科検診の受診促進や、歯磨きができる環境整備など歯科保健に関する取組を行っていますか。</t>
    <phoneticPr fontId="1"/>
  </si>
  <si>
    <t>①悩み事などの相談窓口を設けて従業員に周知している。</t>
    <phoneticPr fontId="1"/>
  </si>
  <si>
    <t>②管理職が従業員に毎日声掛けを行うなど、コミュニケーションを常にとるよう努めている。</t>
    <phoneticPr fontId="1"/>
  </si>
  <si>
    <t>①従業員に感染症予防に関する情報を提供している。</t>
    <phoneticPr fontId="1"/>
  </si>
  <si>
    <t>②感染者の出勤停止など感染拡大防止に向けた取組を実施している。</t>
    <phoneticPr fontId="1"/>
  </si>
  <si>
    <t>①従業員に毎食後の歯磨きを勧めている。</t>
    <phoneticPr fontId="1"/>
  </si>
  <si>
    <t>②従業員へ歯科検診の受診を勧めている。</t>
    <phoneticPr fontId="1"/>
  </si>
  <si>
    <t>①体操やストレッチなど各自で取り組める情報を提供している。</t>
    <phoneticPr fontId="1"/>
  </si>
  <si>
    <t>②始業前や昼休みなどに、組織的に体操やストレッチを行っている。</t>
    <phoneticPr fontId="1"/>
  </si>
  <si>
    <t>①従業員へ階段を使用するなどの、歩数を増やすための働きかけを行っている。</t>
    <phoneticPr fontId="1"/>
  </si>
  <si>
    <t>②バランスをとれた食事などについての情報提供を行っている。</t>
    <phoneticPr fontId="1"/>
  </si>
  <si>
    <t>①従業員にたばこの害を周知している。</t>
    <phoneticPr fontId="1"/>
  </si>
  <si>
    <t>②就業時間内の禁煙を働きかけている。</t>
    <phoneticPr fontId="1"/>
  </si>
  <si>
    <t>①メンタルヘルスについて従業員に情報提供している。</t>
    <phoneticPr fontId="1"/>
  </si>
  <si>
    <t>②管理職または従業員が毎年メンタルヘルス研修会に参加している。</t>
    <phoneticPr fontId="1"/>
  </si>
  <si>
    <t>合計
点数</t>
    <phoneticPr fontId="1"/>
  </si>
  <si>
    <t>点／100点</t>
    <phoneticPr fontId="1"/>
  </si>
  <si>
    <t>できている</t>
    <phoneticPr fontId="1"/>
  </si>
  <si>
    <t>できていない</t>
    <phoneticPr fontId="1"/>
  </si>
  <si>
    <t>80％以上→10点、50～79％→6点、49％以下→0点</t>
    <phoneticPr fontId="1"/>
  </si>
  <si>
    <t>基準</t>
    <rPh sb="0" eb="2">
      <t>キジュン</t>
    </rPh>
    <phoneticPr fontId="1"/>
  </si>
  <si>
    <t>細目２項目以上→6点、１項目→3点</t>
    <phoneticPr fontId="1"/>
  </si>
  <si>
    <t>細目２項目以上→5点、１項目→2点</t>
    <phoneticPr fontId="1"/>
  </si>
  <si>
    <t>取組期間</t>
    <rPh sb="0" eb="2">
      <t>トリクミ</t>
    </rPh>
    <rPh sb="2" eb="4">
      <t>キカン</t>
    </rPh>
    <phoneticPr fontId="1"/>
  </si>
  <si>
    <t>◯取組は引き続き１年間継続してお願いします。</t>
    <phoneticPr fontId="1"/>
  </si>
  <si>
    <t>50％以上→7点、30～49％→4点、29％以下→0
点対象者がいない場合は7点</t>
    <phoneticPr fontId="1"/>
  </si>
  <si>
    <t>80％以上→7点、50～79％→4点、49％以下→0点
対象者がいない場合は7点</t>
    <phoneticPr fontId="1"/>
  </si>
  <si>
    <t>○大腸がん検診受診率：</t>
    <rPh sb="1" eb="3">
      <t>ダイチョウ</t>
    </rPh>
    <rPh sb="5" eb="7">
      <t>ケンシン</t>
    </rPh>
    <rPh sb="7" eb="9">
      <t>ジュシン</t>
    </rPh>
    <phoneticPr fontId="1"/>
  </si>
  <si>
    <t>○胃がん検診受診率：</t>
    <rPh sb="1" eb="2">
      <t>イ</t>
    </rPh>
    <rPh sb="4" eb="6">
      <t>ケンシン</t>
    </rPh>
    <rPh sb="6" eb="8">
      <t>ジュシン</t>
    </rPh>
    <phoneticPr fontId="1"/>
  </si>
  <si>
    <t>○肺がん検診受診率：</t>
    <rPh sb="1" eb="2">
      <t>ハイ</t>
    </rPh>
    <rPh sb="4" eb="6">
      <t>ケンシン</t>
    </rPh>
    <rPh sb="6" eb="8">
      <t>ジュシン</t>
    </rPh>
    <phoneticPr fontId="1"/>
  </si>
  <si>
    <t>80％以上→8点、50～79％→5点、49％以下→0点
対象者がいない場合は8点</t>
    <phoneticPr fontId="1"/>
  </si>
  <si>
    <t>②屋外喫煙場所は出入口から10m以上離したところに設置している。</t>
    <phoneticPr fontId="1"/>
  </si>
  <si>
    <t>細目①は6点、②、③は２項目以上→6点、１項目→3点（最大6点）</t>
    <rPh sb="5" eb="6">
      <t>テン</t>
    </rPh>
    <rPh sb="27" eb="29">
      <t>サイダイ</t>
    </rPh>
    <rPh sb="30" eb="31">
      <t>テン</t>
    </rPh>
    <phoneticPr fontId="1"/>
  </si>
  <si>
    <t>E-mail</t>
    <phoneticPr fontId="1"/>
  </si>
  <si>
    <t>～</t>
    <phoneticPr fontId="1"/>
  </si>
  <si>
    <t>◯取組内容に変更がある場合には、変更届も合わせて提出してください。</t>
    <phoneticPr fontId="1"/>
  </si>
  <si>
    <t>◯選択項目、細目などがある場合は、□への✔チェックや、（　　）等に必要事項を記入してください。</t>
    <rPh sb="31" eb="32">
      <t>トウ</t>
    </rPh>
    <phoneticPr fontId="1"/>
  </si>
  <si>
    <t>黄色の部分を入力
またはチェックしてください。</t>
    <rPh sb="0" eb="2">
      <t>キイロ</t>
    </rPh>
    <rPh sb="3" eb="5">
      <t>ブブン</t>
    </rPh>
    <rPh sb="6" eb="8">
      <t>ニュウリョク</t>
    </rPh>
    <phoneticPr fontId="1"/>
  </si>
  <si>
    <t>50％以上→8点、30～49％→5点、29％以下→0点
2種類以上のがん検診受診者が対象</t>
    <phoneticPr fontId="1"/>
  </si>
  <si>
    <t>①敷地内禁煙にしている。（喫煙場所設置なし）</t>
    <rPh sb="1" eb="4">
      <t>シキチナイ</t>
    </rPh>
    <rPh sb="4" eb="6">
      <t>キンエン</t>
    </rPh>
    <rPh sb="13" eb="15">
      <t>キツエン</t>
    </rPh>
    <rPh sb="15" eb="17">
      <t>バショ</t>
    </rPh>
    <rPh sb="17" eb="19">
      <t>セッチ</t>
    </rPh>
    <phoneticPr fontId="1"/>
  </si>
  <si>
    <r>
      <t>◯内容については、おおむね、直近</t>
    </r>
    <r>
      <rPr>
        <b/>
        <sz val="11"/>
        <rFont val="ＭＳ ゴシック"/>
        <family val="3"/>
        <charset val="128"/>
      </rPr>
      <t>１年間</t>
    </r>
    <r>
      <rPr>
        <sz val="11"/>
        <rFont val="ＭＳ ゴシック"/>
        <family val="3"/>
        <charset val="128"/>
      </rPr>
      <t>の実績を考慮し記入をお願いします。</t>
    </r>
    <rPh sb="14" eb="16">
      <t>チョッキン</t>
    </rPh>
    <rPh sb="17" eb="19">
      <t>ネンカン</t>
    </rPh>
    <phoneticPr fontId="1"/>
  </si>
  <si>
    <t>連番</t>
    <rPh sb="0" eb="2">
      <t>レンバン</t>
    </rPh>
    <phoneticPr fontId="1"/>
  </si>
  <si>
    <t>認定月</t>
    <rPh sb="0" eb="2">
      <t>ニンテイ</t>
    </rPh>
    <rPh sb="2" eb="3">
      <t>ツキ</t>
    </rPh>
    <phoneticPr fontId="1"/>
  </si>
  <si>
    <t>固有名
ｱｲｳｴｵ順</t>
    <rPh sb="0" eb="2">
      <t>コユウ</t>
    </rPh>
    <rPh sb="2" eb="3">
      <t>メイ</t>
    </rPh>
    <rPh sb="9" eb="10">
      <t>ジュン</t>
    </rPh>
    <phoneticPr fontId="1"/>
  </si>
  <si>
    <t>振り返りシートID</t>
    <rPh sb="0" eb="1">
      <t>フ</t>
    </rPh>
    <rPh sb="2" eb="3">
      <t>カエ</t>
    </rPh>
    <phoneticPr fontId="1"/>
  </si>
  <si>
    <t>管理簿ID</t>
    <rPh sb="0" eb="2">
      <t>カンリ</t>
    </rPh>
    <rPh sb="2" eb="3">
      <t>ボ</t>
    </rPh>
    <phoneticPr fontId="1"/>
  </si>
  <si>
    <t>更新</t>
    <rPh sb="0" eb="2">
      <t>コウシン</t>
    </rPh>
    <phoneticPr fontId="1"/>
  </si>
  <si>
    <t>県窓口</t>
    <rPh sb="0" eb="1">
      <t>ケン</t>
    </rPh>
    <rPh sb="1" eb="3">
      <t>マドグチ</t>
    </rPh>
    <phoneticPr fontId="1"/>
  </si>
  <si>
    <t>企業名</t>
    <rPh sb="0" eb="2">
      <t>キギョウ</t>
    </rPh>
    <rPh sb="2" eb="3">
      <t>メイ</t>
    </rPh>
    <phoneticPr fontId="33"/>
  </si>
  <si>
    <t>フリガナ
（固有名のみ）</t>
    <rPh sb="6" eb="8">
      <t>コユウ</t>
    </rPh>
    <rPh sb="8" eb="9">
      <t>メイ</t>
    </rPh>
    <phoneticPr fontId="1"/>
  </si>
  <si>
    <t>業態種別</t>
    <rPh sb="0" eb="2">
      <t>ギョウタイ</t>
    </rPh>
    <rPh sb="2" eb="4">
      <t>シュベツ</t>
    </rPh>
    <phoneticPr fontId="33"/>
  </si>
  <si>
    <t>常時雇用者数
（登録時）</t>
    <rPh sb="0" eb="2">
      <t>ジョウジ</t>
    </rPh>
    <rPh sb="2" eb="5">
      <t>コヨウシャ</t>
    </rPh>
    <rPh sb="5" eb="6">
      <t>スウ</t>
    </rPh>
    <rPh sb="8" eb="10">
      <t>トウロク</t>
    </rPh>
    <rPh sb="10" eb="11">
      <t>ジ</t>
    </rPh>
    <phoneticPr fontId="1"/>
  </si>
  <si>
    <t>郵便番号</t>
    <rPh sb="0" eb="4">
      <t>ユウビンバンゴウ</t>
    </rPh>
    <phoneticPr fontId="33"/>
  </si>
  <si>
    <t>市町名</t>
    <rPh sb="0" eb="2">
      <t>シチョウ</t>
    </rPh>
    <rPh sb="2" eb="3">
      <t>メイ</t>
    </rPh>
    <phoneticPr fontId="33"/>
  </si>
  <si>
    <t>所在地</t>
    <rPh sb="0" eb="3">
      <t>ショザイチ</t>
    </rPh>
    <phoneticPr fontId="33"/>
  </si>
  <si>
    <t>電話番号</t>
    <rPh sb="0" eb="2">
      <t>デンワ</t>
    </rPh>
    <rPh sb="2" eb="4">
      <t>バンゴウ</t>
    </rPh>
    <phoneticPr fontId="1"/>
  </si>
  <si>
    <t>その他連絡先
（FAXやメール等あれば）</t>
    <rPh sb="2" eb="3">
      <t>タ</t>
    </rPh>
    <rPh sb="3" eb="6">
      <t>レンラクサキ</t>
    </rPh>
    <rPh sb="15" eb="16">
      <t>トウ</t>
    </rPh>
    <phoneticPr fontId="35"/>
  </si>
  <si>
    <t>ホームページURL</t>
    <phoneticPr fontId="35"/>
  </si>
  <si>
    <t>担当者部署名等</t>
    <rPh sb="0" eb="3">
      <t>タントウシャ</t>
    </rPh>
    <rPh sb="3" eb="5">
      <t>ブショ</t>
    </rPh>
    <rPh sb="5" eb="6">
      <t>メイ</t>
    </rPh>
    <rPh sb="6" eb="7">
      <t>トウ</t>
    </rPh>
    <phoneticPr fontId="35"/>
  </si>
  <si>
    <t>担当者氏名</t>
    <rPh sb="0" eb="3">
      <t>タントウシャ</t>
    </rPh>
    <rPh sb="3" eb="5">
      <t>シメイ</t>
    </rPh>
    <phoneticPr fontId="35"/>
  </si>
  <si>
    <t>取組
期間（自）</t>
    <rPh sb="6" eb="7">
      <t>ジ</t>
    </rPh>
    <phoneticPr fontId="1"/>
  </si>
  <si>
    <t>取組
期間（至）</t>
    <rPh sb="6" eb="7">
      <t>イタル</t>
    </rPh>
    <phoneticPr fontId="1"/>
  </si>
  <si>
    <t>評価シート提出日</t>
    <rPh sb="0" eb="2">
      <t>ヒョウカ</t>
    </rPh>
    <rPh sb="5" eb="7">
      <t>テイシュツ</t>
    </rPh>
    <rPh sb="7" eb="8">
      <t>ヒ</t>
    </rPh>
    <phoneticPr fontId="1"/>
  </si>
  <si>
    <t>認定日</t>
    <rPh sb="0" eb="2">
      <t>ニンテイ</t>
    </rPh>
    <rPh sb="2" eb="3">
      <t>ビ</t>
    </rPh>
    <phoneticPr fontId="1"/>
  </si>
  <si>
    <t>認定期間(自)</t>
    <rPh sb="0" eb="2">
      <t>ニンテイ</t>
    </rPh>
    <rPh sb="2" eb="4">
      <t>キカン</t>
    </rPh>
    <rPh sb="5" eb="6">
      <t>ミズカ</t>
    </rPh>
    <phoneticPr fontId="1"/>
  </si>
  <si>
    <t>認定期間(至)</t>
    <rPh sb="0" eb="2">
      <t>ニンテイ</t>
    </rPh>
    <rPh sb="2" eb="4">
      <t>キカン</t>
    </rPh>
    <rPh sb="5" eb="6">
      <t>イタ</t>
    </rPh>
    <phoneticPr fontId="1"/>
  </si>
  <si>
    <t>認定番号</t>
    <rPh sb="0" eb="2">
      <t>ニンテイ</t>
    </rPh>
    <rPh sb="2" eb="4">
      <t>バンゴウ</t>
    </rPh>
    <phoneticPr fontId="1"/>
  </si>
  <si>
    <t>振り返り評価シート点数</t>
    <rPh sb="9" eb="11">
      <t>テンスウ</t>
    </rPh>
    <phoneticPr fontId="1"/>
  </si>
  <si>
    <t>②</t>
    <phoneticPr fontId="1"/>
  </si>
  <si>
    <t>③</t>
    <phoneticPr fontId="1"/>
  </si>
  <si>
    <t>④</t>
    <phoneticPr fontId="1"/>
  </si>
  <si>
    <t>⑤</t>
    <phoneticPr fontId="1"/>
  </si>
  <si>
    <t>⑥</t>
    <phoneticPr fontId="1"/>
  </si>
  <si>
    <t>⑧</t>
    <phoneticPr fontId="1"/>
  </si>
  <si>
    <t>⑨</t>
    <phoneticPr fontId="1"/>
  </si>
  <si>
    <t>⑪</t>
    <phoneticPr fontId="1"/>
  </si>
  <si>
    <t>⑬</t>
    <phoneticPr fontId="1"/>
  </si>
  <si>
    <t>⑭</t>
    <phoneticPr fontId="1"/>
  </si>
  <si>
    <t>⑮</t>
    <phoneticPr fontId="1"/>
  </si>
  <si>
    <t>⑯</t>
    <phoneticPr fontId="1"/>
  </si>
  <si>
    <t>宣言内容（具体的取組内容）</t>
    <phoneticPr fontId="1"/>
  </si>
  <si>
    <t>健康宣言
企業登録日</t>
    <phoneticPr fontId="1"/>
  </si>
  <si>
    <t>①</t>
    <phoneticPr fontId="1"/>
  </si>
  <si>
    <t>⑦</t>
    <phoneticPr fontId="1"/>
  </si>
  <si>
    <t>⑩</t>
    <phoneticPr fontId="1"/>
  </si>
  <si>
    <t>⑫</t>
    <phoneticPr fontId="1"/>
  </si>
  <si>
    <t>健診の結果、特定保健指導が必要な従業員に、特定保健指導を受けさせていますか。</t>
    <rPh sb="6" eb="8">
      <t>トクテイ</t>
    </rPh>
    <rPh sb="21" eb="23">
      <t>トクテイ</t>
    </rPh>
    <phoneticPr fontId="1"/>
  </si>
  <si>
    <t>始業前などに体操やストレッチを取り入れているなど、体を動かすための取り組みを行っていますか。</t>
    <rPh sb="0" eb="3">
      <t>シギョウマエ</t>
    </rPh>
    <rPh sb="6" eb="8">
      <t>タイソウ</t>
    </rPh>
    <rPh sb="15" eb="16">
      <t>ト</t>
    </rPh>
    <rPh sb="17" eb="18">
      <t>イ</t>
    </rPh>
    <rPh sb="25" eb="26">
      <t>カラダ</t>
    </rPh>
    <rPh sb="27" eb="28">
      <t>ウゴ</t>
    </rPh>
    <rPh sb="33" eb="34">
      <t>ト</t>
    </rPh>
    <rPh sb="35" eb="36">
      <t>ク</t>
    </rPh>
    <rPh sb="38" eb="39">
      <t>オコナ</t>
    </rPh>
    <phoneticPr fontId="1"/>
  </si>
  <si>
    <t>40歳以上の従業員の特定健診を受診させていますか。また、健診結果を加入保険者に提供していますか。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</si>
</sst>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e\.m\.d;@"/>
    <numFmt numFmtId="178" formatCode="[$-411]ggge&quot;年&quot;m&quot;月&quot;d&quot;日&quot;;@"/>
  </numFmts>
  <fonts count="36"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1"/>
      <color rgb="FFFF0000"/>
      <name val="ＭＳ Ｐゴシック"/>
      <family val="2"/>
      <charset val="128"/>
      <scheme val="minor"/>
    </font>
    <font>
      <sz val="16"/>
      <color theme="1"/>
      <name val="ＭＳ ゴシック"/>
      <family val="3"/>
      <charset val="128"/>
    </font>
    <font>
      <sz val="8"/>
      <color rgb="FF000000"/>
      <name val="ＭＳ ゴシック"/>
      <family val="3"/>
      <charset val="128"/>
    </font>
    <font>
      <sz val="10"/>
      <color rgb="FF000000"/>
      <name val="ＭＳ ゴシック"/>
      <family val="3"/>
      <charset val="128"/>
    </font>
    <font>
      <sz val="12"/>
      <color theme="1"/>
      <name val="ＭＳ ゴシック"/>
      <family val="3"/>
      <charset val="128"/>
    </font>
    <font>
      <sz val="11"/>
      <color theme="1"/>
      <name val="ＭＳ ゴシック"/>
      <family val="3"/>
      <charset val="128"/>
    </font>
    <font>
      <sz val="22"/>
      <color rgb="FFFF0000"/>
      <name val="ＭＳ ゴシック"/>
      <family val="3"/>
      <charset val="128"/>
    </font>
    <font>
      <sz val="11"/>
      <name val="ＭＳ ゴシック"/>
      <family val="3"/>
      <charset val="128"/>
    </font>
    <font>
      <sz val="11"/>
      <color rgb="FF000000"/>
      <name val="ＭＳ ゴシック"/>
      <family val="3"/>
      <charset val="128"/>
    </font>
    <font>
      <sz val="7"/>
      <color rgb="FF000000"/>
      <name val="ＭＳ ゴシック"/>
      <family val="3"/>
      <charset val="128"/>
    </font>
    <font>
      <sz val="10.5"/>
      <color rgb="FF000000"/>
      <name val="ＭＳ ゴシック"/>
      <family val="3"/>
      <charset val="128"/>
    </font>
    <font>
      <sz val="9"/>
      <color rgb="FF000000"/>
      <name val="ＭＳ ゴシック"/>
      <family val="3"/>
      <charset val="128"/>
    </font>
    <font>
      <b/>
      <sz val="12"/>
      <color rgb="FF000000"/>
      <name val="ＭＳ ゴシック"/>
      <family val="3"/>
      <charset val="128"/>
    </font>
    <font>
      <sz val="13"/>
      <color rgb="FF000000"/>
      <name val="ＭＳ ゴシック"/>
      <family val="3"/>
      <charset val="128"/>
    </font>
    <font>
      <sz val="16"/>
      <color rgb="FF000000"/>
      <name val="ＭＳ ゴシック"/>
      <family val="3"/>
      <charset val="128"/>
    </font>
    <font>
      <sz val="14"/>
      <color rgb="FF000000"/>
      <name val="ＭＳ ゴシック"/>
      <family val="3"/>
      <charset val="128"/>
    </font>
    <font>
      <sz val="16"/>
      <name val="ＭＳ ゴシック"/>
      <family val="3"/>
      <charset val="128"/>
    </font>
    <font>
      <sz val="12"/>
      <name val="ＭＳ ゴシック"/>
      <family val="3"/>
      <charset val="128"/>
    </font>
    <font>
      <b/>
      <sz val="16"/>
      <color rgb="FF000000"/>
      <name val="ＭＳ ゴシック"/>
      <family val="3"/>
      <charset val="128"/>
    </font>
    <font>
      <sz val="10"/>
      <color theme="1"/>
      <name val="ＭＳ ゴシック"/>
      <family val="3"/>
      <charset val="128"/>
    </font>
    <font>
      <u/>
      <sz val="10"/>
      <color theme="1"/>
      <name val="ＭＳ ゴシック"/>
      <family val="3"/>
      <charset val="128"/>
    </font>
    <font>
      <sz val="8"/>
      <color theme="1"/>
      <name val="ＭＳ ゴシック"/>
      <family val="3"/>
      <charset val="128"/>
    </font>
    <font>
      <u/>
      <sz val="10"/>
      <color rgb="FF000000"/>
      <name val="ＭＳ ゴシック"/>
      <family val="3"/>
      <charset val="128"/>
    </font>
    <font>
      <b/>
      <sz val="13"/>
      <color rgb="FF000000"/>
      <name val="ＭＳ ゴシック"/>
      <family val="3"/>
      <charset val="128"/>
    </font>
    <font>
      <b/>
      <sz val="20"/>
      <color rgb="FF000000"/>
      <name val="ＭＳ ゴシック"/>
      <family val="3"/>
      <charset val="128"/>
    </font>
    <font>
      <sz val="10"/>
      <name val="ＭＳ ゴシック"/>
      <family val="3"/>
      <charset val="128"/>
    </font>
    <font>
      <u/>
      <sz val="10"/>
      <name val="ＭＳ ゴシック"/>
      <family val="3"/>
      <charset val="128"/>
    </font>
    <font>
      <sz val="8"/>
      <name val="ＭＳ ゴシック"/>
      <family val="3"/>
      <charset val="128"/>
    </font>
    <font>
      <b/>
      <sz val="11"/>
      <name val="ＭＳ ゴシック"/>
      <family val="3"/>
      <charset val="128"/>
    </font>
    <font>
      <sz val="9.5"/>
      <name val="ＭＳ ゴシック"/>
      <family val="3"/>
      <charset val="128"/>
    </font>
    <font>
      <sz val="11"/>
      <color rgb="FF006100"/>
      <name val="ＭＳ Ｐゴシック"/>
      <family val="2"/>
      <charset val="128"/>
      <scheme val="minor"/>
    </font>
    <font>
      <sz val="12"/>
      <color theme="1"/>
      <name val="ＭＳ 明朝"/>
      <family val="1"/>
      <charset val="128"/>
    </font>
    <font>
      <sz val="6"/>
      <name val="ＭＳ Ｐゴシック"/>
      <family val="3"/>
      <charset val="128"/>
      <scheme val="minor"/>
    </font>
  </fonts>
  <fills count="7">
    <fill>
      <patternFill patternType="none"/>
    </fill>
    <fill>
      <patternFill patternType="gray125"/>
    </fill>
    <fill>
      <patternFill patternType="solid">
        <fgColor rgb="FFDCE6F2"/>
        <bgColor indexed="64"/>
      </patternFill>
    </fill>
    <fill>
      <patternFill patternType="solid">
        <fgColor rgb="FFFDEADA"/>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98">
    <xf numFmtId="0" fontId="0" fillId="0" borderId="0" xfId="0">
      <alignment vertical="center"/>
    </xf>
    <xf numFmtId="0" fontId="4" fillId="2" borderId="0" xfId="0" applyFont="1" applyFill="1" applyAlignment="1">
      <alignment vertical="center"/>
    </xf>
    <xf numFmtId="0" fontId="5" fillId="0" borderId="0" xfId="0" applyFont="1" applyFill="1" applyBorder="1" applyAlignment="1">
      <alignment vertical="center" wrapText="1" readingOrder="1"/>
    </xf>
    <xf numFmtId="0" fontId="7" fillId="0" borderId="0" xfId="0" applyFont="1">
      <alignment vertical="center"/>
    </xf>
    <xf numFmtId="0" fontId="8" fillId="0" borderId="0" xfId="0" applyFont="1">
      <alignment vertical="center"/>
    </xf>
    <xf numFmtId="0" fontId="4" fillId="0" borderId="0" xfId="0" applyFont="1" applyFill="1" applyAlignment="1">
      <alignment vertical="center"/>
    </xf>
    <xf numFmtId="0" fontId="12" fillId="2" borderId="15" xfId="0" applyFont="1" applyFill="1" applyBorder="1" applyAlignment="1">
      <alignment horizontal="center" vertical="center" wrapText="1" readingOrder="1"/>
    </xf>
    <xf numFmtId="0" fontId="12" fillId="2" borderId="5" xfId="0" applyFont="1" applyFill="1" applyBorder="1" applyAlignment="1">
      <alignment horizontal="center" vertical="center" wrapText="1" readingOrder="1"/>
    </xf>
    <xf numFmtId="0" fontId="20" fillId="0" borderId="0" xfId="0" applyFont="1" applyBorder="1" applyAlignment="1">
      <alignment vertical="top" wrapText="1"/>
    </xf>
    <xf numFmtId="0" fontId="21" fillId="0" borderId="18" xfId="0" applyFont="1" applyBorder="1" applyAlignment="1">
      <alignment horizontal="center" vertical="center" wrapText="1" readingOrder="1"/>
    </xf>
    <xf numFmtId="1" fontId="23" fillId="0" borderId="0" xfId="0" applyNumberFormat="1" applyFont="1" applyBorder="1" applyAlignment="1">
      <alignment horizontal="center" vertical="center" shrinkToFit="1"/>
    </xf>
    <xf numFmtId="0" fontId="22" fillId="0" borderId="0" xfId="0" applyFont="1" applyBorder="1" applyAlignment="1">
      <alignment horizontal="center" vertical="center" wrapText="1"/>
    </xf>
    <xf numFmtId="0" fontId="22" fillId="5" borderId="0" xfId="0" applyFont="1" applyFill="1" applyBorder="1" applyAlignment="1" applyProtection="1">
      <alignment horizontal="center" vertical="center" wrapText="1"/>
      <protection locked="0"/>
    </xf>
    <xf numFmtId="0" fontId="8" fillId="0" borderId="0" xfId="0" applyFont="1" applyBorder="1">
      <alignment vertical="center"/>
    </xf>
    <xf numFmtId="0" fontId="8" fillId="0" borderId="18" xfId="0" applyFont="1" applyBorder="1" applyAlignment="1">
      <alignment horizontal="center" vertical="center" wrapText="1"/>
    </xf>
    <xf numFmtId="0" fontId="22"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22" fillId="0" borderId="0" xfId="0" applyFont="1" applyBorder="1" applyAlignment="1">
      <alignment vertical="center" wrapText="1"/>
    </xf>
    <xf numFmtId="0" fontId="22" fillId="5" borderId="0" xfId="0" applyFont="1" applyFill="1" applyBorder="1" applyAlignment="1" applyProtection="1">
      <alignment vertical="center" wrapText="1"/>
      <protection locked="0"/>
    </xf>
    <xf numFmtId="0" fontId="17" fillId="0" borderId="18" xfId="0" applyFont="1" applyBorder="1" applyAlignment="1">
      <alignment horizontal="center" vertical="center" wrapText="1" readingOrder="1"/>
    </xf>
    <xf numFmtId="0" fontId="8" fillId="0" borderId="0" xfId="0" applyNumberFormat="1" applyFont="1">
      <alignment vertical="center"/>
    </xf>
    <xf numFmtId="0" fontId="6" fillId="0" borderId="0" xfId="0" applyFont="1" applyBorder="1" applyAlignment="1">
      <alignment vertical="center" wrapText="1" readingOrder="1"/>
    </xf>
    <xf numFmtId="0" fontId="17" fillId="0" borderId="12" xfId="0" applyFont="1" applyBorder="1" applyAlignment="1">
      <alignment horizontal="center" vertical="center" wrapText="1" readingOrder="1"/>
    </xf>
    <xf numFmtId="1" fontId="23" fillId="0" borderId="6" xfId="0" applyNumberFormat="1" applyFont="1" applyBorder="1" applyAlignment="1">
      <alignment horizontal="center" vertical="center" shrinkToFit="1"/>
    </xf>
    <xf numFmtId="0" fontId="22" fillId="0" borderId="12" xfId="0" applyFont="1" applyBorder="1" applyAlignment="1">
      <alignment horizontal="center" vertical="center" wrapText="1"/>
    </xf>
    <xf numFmtId="176" fontId="23" fillId="5" borderId="0" xfId="0" applyNumberFormat="1" applyFont="1" applyFill="1" applyBorder="1" applyAlignment="1" applyProtection="1">
      <alignment horizontal="center" vertical="center" shrinkToFit="1"/>
      <protection locked="0"/>
    </xf>
    <xf numFmtId="0" fontId="22" fillId="0" borderId="0" xfId="0" applyFont="1" applyFill="1" applyBorder="1" applyAlignment="1">
      <alignment horizontal="center" vertical="center" wrapText="1"/>
    </xf>
    <xf numFmtId="0" fontId="22" fillId="0" borderId="0" xfId="0" applyFont="1" applyBorder="1" applyAlignment="1">
      <alignment horizontal="left" vertical="center" wrapText="1"/>
    </xf>
    <xf numFmtId="0" fontId="20" fillId="0" borderId="0" xfId="0" applyFont="1" applyBorder="1" applyAlignment="1" applyProtection="1">
      <alignment vertical="top" wrapText="1"/>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6" xfId="0" applyFont="1" applyBorder="1" applyAlignment="1">
      <alignment horizontal="center" vertical="center" wrapText="1" readingOrder="1"/>
    </xf>
    <xf numFmtId="0" fontId="8" fillId="0" borderId="0" xfId="0" applyFont="1" applyBorder="1" applyAlignment="1">
      <alignment horizontal="center" vertical="center" wrapText="1"/>
    </xf>
    <xf numFmtId="0" fontId="8" fillId="5" borderId="0" xfId="0" applyFont="1" applyFill="1" applyBorder="1" applyAlignment="1" applyProtection="1">
      <alignment horizontal="center" vertical="center" wrapText="1"/>
      <protection locked="0"/>
    </xf>
    <xf numFmtId="0" fontId="6" fillId="0" borderId="0" xfId="0" applyFont="1" applyBorder="1" applyAlignment="1">
      <alignment horizontal="distributed" vertical="center" wrapText="1" readingOrder="1"/>
    </xf>
    <xf numFmtId="0" fontId="6" fillId="5" borderId="0" xfId="0" applyFont="1" applyFill="1" applyBorder="1" applyAlignment="1" applyProtection="1">
      <alignment horizontal="center" vertical="center" wrapText="1" readingOrder="1"/>
      <protection locked="0"/>
    </xf>
    <xf numFmtId="0" fontId="6" fillId="0" borderId="12" xfId="0" applyFont="1" applyBorder="1" applyAlignment="1">
      <alignment horizontal="center" vertical="center" wrapText="1" readingOrder="1"/>
    </xf>
    <xf numFmtId="0" fontId="6" fillId="0" borderId="0" xfId="0" applyFont="1" applyBorder="1" applyAlignment="1">
      <alignment horizontal="center" vertical="center" wrapText="1" readingOrder="1"/>
    </xf>
    <xf numFmtId="0" fontId="17" fillId="5" borderId="0" xfId="0" applyFont="1" applyFill="1" applyBorder="1" applyAlignment="1" applyProtection="1">
      <alignment horizontal="center" vertical="center" wrapText="1" readingOrder="1"/>
      <protection locked="0"/>
    </xf>
    <xf numFmtId="0" fontId="7" fillId="0" borderId="0" xfId="0" applyFont="1" applyProtection="1">
      <alignment vertical="center"/>
      <protection locked="0"/>
    </xf>
    <xf numFmtId="0" fontId="17" fillId="0" borderId="15"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8" xfId="0" applyFont="1" applyBorder="1" applyAlignment="1">
      <alignment horizontal="center" vertical="center" wrapText="1" readingOrder="1"/>
    </xf>
    <xf numFmtId="0" fontId="17" fillId="0" borderId="9" xfId="0" applyFont="1" applyBorder="1" applyAlignment="1">
      <alignment horizontal="center" vertical="center" wrapText="1" readingOrder="1"/>
    </xf>
    <xf numFmtId="1" fontId="25" fillId="0" borderId="6" xfId="0" applyNumberFormat="1" applyFont="1" applyBorder="1" applyAlignment="1">
      <alignment horizontal="center" vertical="center" wrapText="1" readingOrder="1"/>
    </xf>
    <xf numFmtId="176" fontId="25" fillId="5" borderId="0" xfId="0" applyNumberFormat="1" applyFont="1" applyFill="1" applyBorder="1" applyAlignment="1" applyProtection="1">
      <alignment horizontal="center" vertical="center" wrapText="1" readingOrder="1"/>
      <protection locked="0"/>
    </xf>
    <xf numFmtId="0" fontId="8" fillId="0" borderId="0" xfId="0" applyFont="1" applyFill="1" applyBorder="1" applyAlignment="1">
      <alignment horizontal="center" vertical="center" wrapText="1"/>
    </xf>
    <xf numFmtId="0" fontId="6" fillId="0" borderId="0" xfId="0" applyFont="1" applyFill="1" applyBorder="1" applyAlignment="1">
      <alignment horizontal="distributed" vertical="center" wrapText="1" readingOrder="1"/>
    </xf>
    <xf numFmtId="0" fontId="6" fillId="0" borderId="0" xfId="0" applyFont="1" applyFill="1" applyBorder="1" applyAlignment="1">
      <alignment horizontal="center" vertical="center" wrapText="1" readingOrder="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8" fillId="0" borderId="18" xfId="0" applyFont="1" applyFill="1" applyBorder="1" applyAlignment="1" applyProtection="1">
      <alignment horizontal="center" vertical="center" wrapText="1"/>
    </xf>
    <xf numFmtId="0" fontId="6" fillId="0" borderId="12" xfId="0" applyFont="1" applyBorder="1" applyAlignment="1">
      <alignment horizontal="left" vertical="center" wrapText="1" readingOrder="1"/>
    </xf>
    <xf numFmtId="0" fontId="8" fillId="4" borderId="5" xfId="0" applyFont="1" applyFill="1" applyBorder="1" applyAlignment="1">
      <alignment horizontal="center" vertical="center" wrapText="1"/>
    </xf>
    <xf numFmtId="0" fontId="6" fillId="5" borderId="12" xfId="0" applyFont="1" applyFill="1" applyBorder="1" applyAlignment="1" applyProtection="1">
      <alignment horizontal="left" vertical="center" wrapText="1" readingOrder="1"/>
      <protection locked="0"/>
    </xf>
    <xf numFmtId="0" fontId="8" fillId="5" borderId="12" xfId="0" applyFont="1" applyFill="1" applyBorder="1" applyAlignment="1" applyProtection="1">
      <alignment horizontal="center" vertical="center" wrapText="1"/>
      <protection locked="0"/>
    </xf>
    <xf numFmtId="0" fontId="8" fillId="0" borderId="0" xfId="0" applyFont="1" applyBorder="1" applyAlignment="1">
      <alignment vertical="center" wrapText="1"/>
    </xf>
    <xf numFmtId="0" fontId="8" fillId="0" borderId="7" xfId="0" applyFont="1" applyBorder="1" applyAlignment="1">
      <alignment vertical="center" wrapText="1"/>
    </xf>
    <xf numFmtId="0" fontId="8" fillId="0" borderId="13" xfId="0" applyFont="1" applyFill="1" applyBorder="1" applyAlignment="1">
      <alignment horizontal="center" vertical="center" wrapText="1"/>
    </xf>
    <xf numFmtId="0" fontId="17" fillId="0" borderId="0" xfId="0" applyFont="1" applyFill="1" applyBorder="1" applyAlignment="1" applyProtection="1">
      <alignment horizontal="center" vertical="center" wrapText="1" readingOrder="1"/>
    </xf>
    <xf numFmtId="0" fontId="22" fillId="0" borderId="10" xfId="0" applyFont="1" applyBorder="1" applyAlignment="1">
      <alignment horizontal="left" vertical="center" wrapText="1"/>
    </xf>
    <xf numFmtId="0" fontId="22" fillId="5" borderId="12" xfId="0" applyFont="1" applyFill="1" applyBorder="1" applyAlignment="1" applyProtection="1">
      <alignment horizontal="center" vertical="center" wrapText="1"/>
      <protection locked="0"/>
    </xf>
    <xf numFmtId="0" fontId="8" fillId="0" borderId="1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0" fontId="8" fillId="0" borderId="17" xfId="0" applyFont="1" applyFill="1" applyBorder="1" applyAlignment="1" applyProtection="1">
      <alignment horizontal="right" vertical="center"/>
      <protection locked="0"/>
    </xf>
    <xf numFmtId="1" fontId="29" fillId="0" borderId="0" xfId="0" applyNumberFormat="1" applyFont="1" applyBorder="1" applyAlignment="1">
      <alignment horizontal="center" vertical="center" shrinkToFit="1" readingOrder="1"/>
    </xf>
    <xf numFmtId="0" fontId="28" fillId="0" borderId="0" xfId="0" applyFont="1" applyBorder="1" applyAlignment="1">
      <alignment horizontal="distributed" vertical="center" wrapText="1" readingOrder="1"/>
    </xf>
    <xf numFmtId="0" fontId="28" fillId="5" borderId="0" xfId="0" applyFont="1" applyFill="1" applyBorder="1" applyAlignment="1" applyProtection="1">
      <alignment horizontal="center" vertical="center" wrapText="1" readingOrder="1"/>
      <protection locked="0"/>
    </xf>
    <xf numFmtId="0" fontId="10" fillId="0" borderId="0" xfId="0" applyFont="1" applyBorder="1" applyAlignment="1">
      <alignment horizontal="center" vertical="center" wrapText="1"/>
    </xf>
    <xf numFmtId="0" fontId="34" fillId="6" borderId="5" xfId="0" applyFont="1" applyFill="1" applyBorder="1" applyAlignment="1">
      <alignment horizontal="center" vertical="center"/>
    </xf>
    <xf numFmtId="0" fontId="34" fillId="6" borderId="5" xfId="0" applyFont="1" applyFill="1" applyBorder="1" applyAlignment="1">
      <alignment horizontal="center" vertical="center" shrinkToFit="1"/>
    </xf>
    <xf numFmtId="0" fontId="34" fillId="6" borderId="5" xfId="0" applyFont="1" applyFill="1" applyBorder="1" applyAlignment="1">
      <alignment horizontal="center" vertical="center" wrapText="1"/>
    </xf>
    <xf numFmtId="0" fontId="34" fillId="6" borderId="5" xfId="0" applyFont="1" applyFill="1" applyBorder="1" applyAlignment="1">
      <alignment horizontal="center" vertical="center" wrapText="1" shrinkToFit="1"/>
    </xf>
    <xf numFmtId="177" fontId="34" fillId="6" borderId="5" xfId="0" applyNumberFormat="1" applyFont="1" applyFill="1" applyBorder="1" applyAlignment="1">
      <alignment horizontal="center" vertical="center" wrapText="1" shrinkToFit="1"/>
    </xf>
    <xf numFmtId="0" fontId="22" fillId="0" borderId="0" xfId="0" applyFont="1" applyAlignment="1">
      <alignment horizontal="left" vertical="center"/>
    </xf>
    <xf numFmtId="0" fontId="22" fillId="0" borderId="0" xfId="0" applyFont="1" applyAlignment="1">
      <alignment horizontal="left" vertical="center" wrapText="1"/>
    </xf>
    <xf numFmtId="0" fontId="28" fillId="0" borderId="0" xfId="0" applyFont="1" applyAlignment="1">
      <alignment horizontal="left" vertical="center"/>
    </xf>
    <xf numFmtId="0" fontId="9" fillId="0" borderId="0" xfId="1" applyFont="1" applyFill="1" applyAlignment="1">
      <alignment vertical="top" wrapText="1"/>
    </xf>
    <xf numFmtId="0" fontId="26" fillId="2" borderId="1" xfId="0" applyFont="1" applyFill="1" applyBorder="1" applyAlignment="1">
      <alignment horizontal="center" vertical="center" wrapText="1" readingOrder="1"/>
    </xf>
    <xf numFmtId="0" fontId="26" fillId="2" borderId="2" xfId="0" applyFont="1" applyFill="1" applyBorder="1" applyAlignment="1">
      <alignment horizontal="center" vertical="center" wrapText="1" readingOrder="1"/>
    </xf>
    <xf numFmtId="0" fontId="26" fillId="2" borderId="3" xfId="0" applyFont="1" applyFill="1" applyBorder="1" applyAlignment="1">
      <alignment horizontal="center" vertical="center" wrapText="1" readingOrder="1"/>
    </xf>
    <xf numFmtId="0" fontId="26" fillId="2" borderId="4" xfId="0" applyFont="1" applyFill="1" applyBorder="1" applyAlignment="1">
      <alignment horizontal="center" vertical="center" wrapText="1" readingOrder="1"/>
    </xf>
    <xf numFmtId="0" fontId="27" fillId="0" borderId="19" xfId="0" applyFont="1" applyBorder="1" applyAlignment="1">
      <alignment horizontal="center" vertical="center" wrapText="1" readingOrder="1"/>
    </xf>
    <xf numFmtId="0" fontId="27" fillId="0" borderId="20" xfId="0" applyFont="1" applyBorder="1" applyAlignment="1">
      <alignment horizontal="center" vertical="center" wrapText="1" readingOrder="1"/>
    </xf>
    <xf numFmtId="0" fontId="27" fillId="0" borderId="22" xfId="0" applyFont="1" applyBorder="1" applyAlignment="1">
      <alignment horizontal="center" vertical="center" wrapText="1" readingOrder="1"/>
    </xf>
    <xf numFmtId="0" fontId="27" fillId="0" borderId="23" xfId="0" applyFont="1" applyBorder="1" applyAlignment="1">
      <alignment horizontal="center" vertical="center" wrapText="1" readingOrder="1"/>
    </xf>
    <xf numFmtId="0" fontId="26" fillId="0" borderId="20" xfId="0" applyFont="1" applyBorder="1" applyAlignment="1">
      <alignment horizontal="left" vertical="center" wrapText="1" readingOrder="1"/>
    </xf>
    <xf numFmtId="0" fontId="26" fillId="0" borderId="21" xfId="0" applyFont="1" applyBorder="1" applyAlignment="1">
      <alignment horizontal="left" vertical="center" wrapText="1" readingOrder="1"/>
    </xf>
    <xf numFmtId="0" fontId="26" fillId="0" borderId="23" xfId="0" applyFont="1" applyBorder="1" applyAlignment="1">
      <alignment horizontal="left" vertical="center" wrapText="1" readingOrder="1"/>
    </xf>
    <xf numFmtId="0" fontId="26" fillId="0" borderId="24" xfId="0" applyFont="1" applyBorder="1" applyAlignment="1">
      <alignment horizontal="left" vertical="center" wrapText="1" readingOrder="1"/>
    </xf>
    <xf numFmtId="0" fontId="18" fillId="0" borderId="5" xfId="0" applyFont="1" applyBorder="1" applyAlignment="1">
      <alignment horizontal="center" vertical="center" wrapText="1" readingOrder="1"/>
    </xf>
    <xf numFmtId="0" fontId="17" fillId="0" borderId="5" xfId="0" applyFont="1" applyBorder="1" applyAlignment="1">
      <alignment horizontal="center" vertical="center" wrapText="1" readingOrder="1"/>
    </xf>
    <xf numFmtId="0" fontId="5" fillId="3" borderId="5" xfId="0" applyFont="1" applyFill="1" applyBorder="1" applyAlignment="1">
      <alignment horizontal="left" vertical="top" wrapText="1" readingOrder="1"/>
    </xf>
    <xf numFmtId="0" fontId="24"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15" fillId="2" borderId="5" xfId="0" applyFont="1" applyFill="1" applyBorder="1" applyAlignment="1">
      <alignment horizontal="center" vertical="center" textRotation="255" wrapText="1" readingOrder="1"/>
    </xf>
    <xf numFmtId="0" fontId="16" fillId="0" borderId="5" xfId="0" applyFont="1" applyBorder="1" applyAlignment="1">
      <alignment horizontal="center" vertical="center" textRotation="255" wrapText="1" readingOrder="1"/>
    </xf>
    <xf numFmtId="0" fontId="17" fillId="0" borderId="16" xfId="0" applyFont="1" applyBorder="1" applyAlignment="1">
      <alignment horizontal="center" vertical="center" wrapText="1" readingOrder="1"/>
    </xf>
    <xf numFmtId="0" fontId="17" fillId="0" borderId="18" xfId="0" applyFont="1" applyBorder="1" applyAlignment="1">
      <alignment horizontal="center" vertical="center" wrapText="1" readingOrder="1"/>
    </xf>
    <xf numFmtId="0" fontId="6" fillId="0" borderId="10"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11" xfId="0" applyFont="1" applyBorder="1" applyAlignment="1">
      <alignment horizontal="left" vertical="center" wrapText="1" readingOrder="1"/>
    </xf>
    <xf numFmtId="0" fontId="6" fillId="0" borderId="13"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6" fillId="0" borderId="9" xfId="0" applyFont="1" applyBorder="1" applyAlignment="1">
      <alignment horizontal="left" vertical="center" wrapText="1" readingOrder="1"/>
    </xf>
    <xf numFmtId="0" fontId="22" fillId="0" borderId="8" xfId="0" applyFont="1" applyBorder="1" applyAlignment="1">
      <alignment horizontal="left" vertical="center" wrapText="1"/>
    </xf>
    <xf numFmtId="0" fontId="22" fillId="5" borderId="8" xfId="0" applyFont="1" applyFill="1" applyBorder="1" applyAlignment="1" applyProtection="1">
      <alignment horizontal="left" vertical="center" wrapText="1"/>
      <protection locked="0"/>
    </xf>
    <xf numFmtId="0" fontId="22" fillId="0" borderId="0" xfId="0" applyFont="1" applyBorder="1" applyAlignment="1">
      <alignment horizontal="left" vertical="center" shrinkToFit="1"/>
    </xf>
    <xf numFmtId="0" fontId="22" fillId="0" borderId="7" xfId="0" applyFont="1" applyBorder="1" applyAlignment="1">
      <alignment horizontal="left" vertical="center" shrinkToFit="1"/>
    </xf>
    <xf numFmtId="0" fontId="10" fillId="4" borderId="5" xfId="0" applyFont="1" applyFill="1" applyBorder="1" applyAlignment="1">
      <alignment horizontal="center" vertical="center" wrapText="1"/>
    </xf>
    <xf numFmtId="0" fontId="30"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7" xfId="0" applyFont="1" applyBorder="1" applyAlignment="1">
      <alignment horizontal="left" vertical="center" wrapText="1"/>
    </xf>
    <xf numFmtId="0" fontId="12" fillId="2" borderId="17" xfId="0" applyFont="1" applyFill="1" applyBorder="1" applyAlignment="1">
      <alignment horizontal="left" vertical="center" wrapText="1" readingOrder="1"/>
    </xf>
    <xf numFmtId="0" fontId="12" fillId="2" borderId="16" xfId="0" applyFont="1" applyFill="1" applyBorder="1" applyAlignment="1">
      <alignment horizontal="left" vertical="center" wrapText="1" readingOrder="1"/>
    </xf>
    <xf numFmtId="0" fontId="12" fillId="2" borderId="15" xfId="0" applyFont="1" applyFill="1" applyBorder="1" applyAlignment="1">
      <alignment horizontal="left" vertical="center" wrapText="1" readingOrder="1"/>
    </xf>
    <xf numFmtId="0" fontId="13" fillId="2" borderId="14" xfId="0" applyFont="1" applyFill="1" applyBorder="1" applyAlignment="1">
      <alignment horizontal="center" vertical="center" wrapText="1" readingOrder="1"/>
    </xf>
    <xf numFmtId="0" fontId="13" fillId="2" borderId="5" xfId="0" applyFont="1" applyFill="1" applyBorder="1" applyAlignment="1">
      <alignment horizontal="center" vertical="center" wrapText="1" readingOrder="1"/>
    </xf>
    <xf numFmtId="0" fontId="14" fillId="3" borderId="5" xfId="0"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11" fillId="2" borderId="10" xfId="0" applyFont="1" applyFill="1" applyBorder="1" applyAlignment="1">
      <alignment horizontal="center" vertical="center" wrapText="1" readingOrder="1"/>
    </xf>
    <xf numFmtId="0" fontId="11" fillId="2" borderId="6" xfId="0" applyFont="1" applyFill="1" applyBorder="1" applyAlignment="1">
      <alignment horizontal="center" vertical="center" wrapText="1" readingOrder="1"/>
    </xf>
    <xf numFmtId="0" fontId="11" fillId="2" borderId="12" xfId="0" applyFont="1" applyFill="1" applyBorder="1" applyAlignment="1">
      <alignment horizontal="center" vertical="center" wrapText="1" readingOrder="1"/>
    </xf>
    <xf numFmtId="0" fontId="11" fillId="2" borderId="0" xfId="0" applyFont="1" applyFill="1" applyBorder="1" applyAlignment="1">
      <alignment horizontal="center" vertical="center" wrapText="1" readingOrder="1"/>
    </xf>
    <xf numFmtId="0" fontId="11" fillId="2" borderId="13" xfId="0"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0" fontId="11" fillId="2" borderId="9" xfId="0" applyFont="1" applyFill="1" applyBorder="1" applyAlignment="1">
      <alignment horizontal="center" vertical="center" wrapText="1" readingOrder="1"/>
    </xf>
    <xf numFmtId="0" fontId="17" fillId="0" borderId="10" xfId="0" applyFont="1" applyBorder="1" applyAlignment="1">
      <alignment horizontal="center" vertical="center" wrapText="1" readingOrder="1"/>
    </xf>
    <xf numFmtId="0" fontId="17" fillId="0" borderId="12" xfId="0" applyFont="1" applyBorder="1" applyAlignment="1">
      <alignment horizontal="center" vertical="center" wrapText="1" readingOrder="1"/>
    </xf>
    <xf numFmtId="0" fontId="6" fillId="0" borderId="0" xfId="0" applyFont="1" applyBorder="1" applyAlignment="1">
      <alignment horizontal="left" vertical="center" readingOrder="1"/>
    </xf>
    <xf numFmtId="0" fontId="6" fillId="0" borderId="7" xfId="0" applyFont="1" applyBorder="1" applyAlignment="1">
      <alignment horizontal="left" vertical="center" readingOrder="1"/>
    </xf>
    <xf numFmtId="0" fontId="22" fillId="0" borderId="13" xfId="0" applyFont="1" applyBorder="1" applyAlignment="1">
      <alignment horizontal="center" vertical="center" wrapText="1"/>
    </xf>
    <xf numFmtId="0" fontId="22" fillId="0" borderId="8"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15" fillId="2" borderId="16" xfId="0" applyFont="1" applyFill="1" applyBorder="1" applyAlignment="1">
      <alignment horizontal="center" vertical="center" textRotation="255" wrapText="1" readingOrder="1"/>
    </xf>
    <xf numFmtId="0" fontId="15" fillId="2" borderId="18" xfId="0" applyFont="1" applyFill="1" applyBorder="1" applyAlignment="1">
      <alignment horizontal="center" vertical="center" textRotation="255" wrapText="1" readingOrder="1"/>
    </xf>
    <xf numFmtId="0" fontId="16" fillId="0" borderId="16" xfId="0" applyFont="1" applyBorder="1" applyAlignment="1">
      <alignment horizontal="center" vertical="center" textRotation="255" wrapText="1" readingOrder="1"/>
    </xf>
    <xf numFmtId="0" fontId="16" fillId="0" borderId="18" xfId="0" applyFont="1" applyBorder="1" applyAlignment="1">
      <alignment horizontal="center" vertical="center" textRotation="255" wrapText="1" readingOrder="1"/>
    </xf>
    <xf numFmtId="0" fontId="15" fillId="2" borderId="15" xfId="0" applyFont="1" applyFill="1" applyBorder="1" applyAlignment="1">
      <alignment horizontal="center" vertical="center" textRotation="255" wrapText="1" readingOrder="1"/>
    </xf>
    <xf numFmtId="0" fontId="16" fillId="0" borderId="11" xfId="0" applyFont="1" applyBorder="1" applyAlignment="1">
      <alignment horizontal="center" vertical="center" textRotation="255" wrapText="1" readingOrder="1"/>
    </xf>
    <xf numFmtId="0" fontId="16" fillId="0" borderId="7" xfId="0" applyFont="1" applyBorder="1" applyAlignment="1">
      <alignment horizontal="center" vertical="center" textRotation="255" wrapText="1" readingOrder="1"/>
    </xf>
    <xf numFmtId="0" fontId="16" fillId="0" borderId="9" xfId="0" applyFont="1" applyBorder="1" applyAlignment="1">
      <alignment horizontal="center" vertical="center" textRotation="255" wrapText="1" readingOrder="1"/>
    </xf>
    <xf numFmtId="0" fontId="6" fillId="0" borderId="10"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6" fillId="0" borderId="6" xfId="0" applyFont="1" applyBorder="1" applyAlignment="1">
      <alignment horizontal="distributed" vertical="center" wrapText="1" readingOrder="1"/>
    </xf>
    <xf numFmtId="0" fontId="8" fillId="4" borderId="5" xfId="0" applyFont="1" applyFill="1" applyBorder="1" applyAlignment="1">
      <alignment horizontal="center" vertical="center"/>
    </xf>
    <xf numFmtId="0" fontId="6" fillId="0" borderId="12" xfId="0" applyFont="1" applyBorder="1" applyAlignment="1">
      <alignment horizontal="center" vertical="center" wrapText="1" readingOrder="1"/>
    </xf>
    <xf numFmtId="0" fontId="6" fillId="0" borderId="0" xfId="0" applyFont="1" applyBorder="1" applyAlignment="1">
      <alignment horizontal="center" vertical="center" wrapText="1" readingOrder="1"/>
    </xf>
    <xf numFmtId="0" fontId="15" fillId="2" borderId="10" xfId="0" applyFont="1" applyFill="1" applyBorder="1" applyAlignment="1">
      <alignment horizontal="center" vertical="center" textRotation="255" wrapText="1" readingOrder="1"/>
    </xf>
    <xf numFmtId="0" fontId="15" fillId="2" borderId="12" xfId="0" applyFont="1" applyFill="1" applyBorder="1" applyAlignment="1">
      <alignment horizontal="center" vertical="center" textRotation="255" wrapText="1" readingOrder="1"/>
    </xf>
    <xf numFmtId="0" fontId="15" fillId="2" borderId="13" xfId="0" applyFont="1" applyFill="1" applyBorder="1" applyAlignment="1">
      <alignment horizontal="center" vertical="center" textRotation="255" wrapText="1" readingOrder="1"/>
    </xf>
    <xf numFmtId="0" fontId="16" fillId="0" borderId="15" xfId="0" applyFont="1" applyBorder="1" applyAlignment="1">
      <alignment horizontal="center" vertical="center" textRotation="255" wrapText="1" readingOrder="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9" xfId="0" applyFont="1" applyBorder="1" applyAlignment="1">
      <alignment horizontal="left" vertical="center" wrapText="1"/>
    </xf>
    <xf numFmtId="0" fontId="28" fillId="0" borderId="12" xfId="0" applyFont="1" applyBorder="1" applyAlignment="1">
      <alignment horizontal="justify" vertical="center" shrinkToFit="1" readingOrder="1"/>
    </xf>
    <xf numFmtId="0" fontId="28" fillId="0" borderId="0" xfId="0" applyFont="1" applyBorder="1" applyAlignment="1">
      <alignment horizontal="justify" vertical="center" shrinkToFit="1" readingOrder="1"/>
    </xf>
    <xf numFmtId="0" fontId="28" fillId="0" borderId="6" xfId="0" applyFont="1" applyBorder="1" applyAlignment="1">
      <alignment horizontal="distributed" vertical="center" wrapText="1" readingOrder="1"/>
    </xf>
    <xf numFmtId="0" fontId="32" fillId="0" borderId="12" xfId="0" applyFont="1" applyBorder="1" applyAlignment="1">
      <alignment horizontal="justify" vertical="center" shrinkToFit="1" readingOrder="1"/>
    </xf>
    <xf numFmtId="0" fontId="32" fillId="0" borderId="0" xfId="0" applyFont="1" applyBorder="1" applyAlignment="1">
      <alignment horizontal="justify" vertical="center" shrinkToFit="1" readingOrder="1"/>
    </xf>
    <xf numFmtId="0" fontId="28" fillId="0" borderId="0" xfId="0" applyFont="1" applyBorder="1" applyAlignment="1">
      <alignment horizontal="distributed" vertical="center" wrapText="1" readingOrder="1"/>
    </xf>
    <xf numFmtId="0" fontId="6" fillId="4" borderId="16" xfId="0" applyFont="1" applyFill="1" applyBorder="1" applyAlignment="1">
      <alignment horizontal="center" vertical="center" wrapText="1" readingOrder="1"/>
    </xf>
    <xf numFmtId="0" fontId="6" fillId="4" borderId="18" xfId="0" applyFont="1" applyFill="1" applyBorder="1" applyAlignment="1">
      <alignment horizontal="center" vertical="center" wrapText="1" readingOrder="1"/>
    </xf>
    <xf numFmtId="0" fontId="6" fillId="4" borderId="15" xfId="0" applyFont="1" applyFill="1" applyBorder="1" applyAlignment="1">
      <alignment horizontal="center" vertical="center" wrapText="1" readingOrder="1"/>
    </xf>
    <xf numFmtId="0" fontId="5" fillId="0" borderId="10" xfId="0" applyFont="1" applyBorder="1" applyAlignment="1">
      <alignment horizontal="left" vertical="top" wrapText="1" readingOrder="1"/>
    </xf>
    <xf numFmtId="0" fontId="5" fillId="0" borderId="6" xfId="0" applyFont="1" applyBorder="1" applyAlignment="1">
      <alignment horizontal="left" vertical="top" wrapText="1" readingOrder="1"/>
    </xf>
    <xf numFmtId="0" fontId="5" fillId="0" borderId="11" xfId="0" applyFont="1" applyBorder="1" applyAlignment="1">
      <alignment horizontal="left" vertical="top" wrapText="1" readingOrder="1"/>
    </xf>
    <xf numFmtId="0" fontId="5" fillId="0" borderId="12" xfId="0" applyFont="1" applyBorder="1" applyAlignment="1">
      <alignment horizontal="left" vertical="top" wrapText="1" readingOrder="1"/>
    </xf>
    <xf numFmtId="0" fontId="5" fillId="0" borderId="0" xfId="0" applyFont="1" applyBorder="1" applyAlignment="1">
      <alignment horizontal="left" vertical="top" wrapText="1" readingOrder="1"/>
    </xf>
    <xf numFmtId="0" fontId="5" fillId="0" borderId="7" xfId="0" applyFont="1" applyBorder="1" applyAlignment="1">
      <alignment horizontal="left" vertical="top" wrapText="1" readingOrder="1"/>
    </xf>
    <xf numFmtId="0" fontId="5" fillId="0" borderId="13" xfId="0" applyFont="1" applyBorder="1" applyAlignment="1">
      <alignment horizontal="left" vertical="top" wrapText="1" readingOrder="1"/>
    </xf>
    <xf numFmtId="0" fontId="5" fillId="0" borderId="8" xfId="0" applyFont="1" applyBorder="1" applyAlignment="1">
      <alignment horizontal="left" vertical="top" wrapText="1" readingOrder="1"/>
    </xf>
    <xf numFmtId="0" fontId="5" fillId="0" borderId="9" xfId="0" applyFont="1" applyBorder="1" applyAlignment="1">
      <alignment horizontal="left" vertical="top" wrapText="1" readingOrder="1"/>
    </xf>
    <xf numFmtId="0" fontId="22" fillId="0" borderId="6" xfId="0" applyFont="1" applyBorder="1" applyAlignment="1">
      <alignment horizontal="left" vertical="center" wrapText="1"/>
    </xf>
    <xf numFmtId="0" fontId="22" fillId="0" borderId="12" xfId="0" applyFont="1" applyBorder="1" applyAlignment="1">
      <alignment horizontal="center" vertical="center" shrinkToFit="1"/>
    </xf>
    <xf numFmtId="0" fontId="22" fillId="0" borderId="0" xfId="0" applyFont="1" applyBorder="1" applyAlignment="1">
      <alignment horizontal="center" vertical="center" shrinkToFit="1"/>
    </xf>
    <xf numFmtId="0" fontId="19" fillId="0" borderId="5" xfId="0" applyFont="1" applyBorder="1" applyAlignment="1">
      <alignment horizontal="center" vertical="center" wrapText="1"/>
    </xf>
    <xf numFmtId="0" fontId="22" fillId="0" borderId="0" xfId="0" applyFont="1" applyBorder="1" applyAlignment="1">
      <alignment horizontal="right" vertical="center" wrapText="1"/>
    </xf>
    <xf numFmtId="0" fontId="22" fillId="0" borderId="0" xfId="0" applyFont="1" applyBorder="1" applyAlignment="1">
      <alignment horizontal="center" vertical="center" wrapText="1"/>
    </xf>
    <xf numFmtId="0" fontId="5" fillId="2" borderId="5" xfId="0" applyFont="1" applyFill="1" applyBorder="1" applyAlignment="1">
      <alignment horizontal="center" vertical="center" wrapText="1" readingOrder="1"/>
    </xf>
    <xf numFmtId="0" fontId="5" fillId="2" borderId="25" xfId="0" applyFont="1" applyFill="1" applyBorder="1" applyAlignment="1">
      <alignment horizontal="center" vertical="center" wrapText="1" readingOrder="1"/>
    </xf>
    <xf numFmtId="0" fontId="8" fillId="5" borderId="15" xfId="0" applyFont="1" applyFill="1" applyBorder="1" applyAlignment="1" applyProtection="1">
      <alignment horizontal="center" vertical="center" shrinkToFit="1"/>
      <protection locked="0"/>
    </xf>
    <xf numFmtId="0" fontId="8" fillId="5" borderId="5" xfId="0" applyFont="1" applyFill="1" applyBorder="1" applyAlignment="1" applyProtection="1">
      <alignment horizontal="center" vertical="center" shrinkToFit="1"/>
      <protection locked="0"/>
    </xf>
    <xf numFmtId="0" fontId="10" fillId="0" borderId="0" xfId="0" applyFont="1" applyAlignment="1">
      <alignment horizontal="left" vertical="top" wrapText="1"/>
    </xf>
    <xf numFmtId="178" fontId="6" fillId="5" borderId="25" xfId="0" applyNumberFormat="1" applyFont="1" applyFill="1" applyBorder="1" applyAlignment="1" applyProtection="1">
      <alignment horizontal="center" vertical="center" wrapText="1" readingOrder="1"/>
      <protection locked="0"/>
    </xf>
    <xf numFmtId="178" fontId="6" fillId="5" borderId="17" xfId="0" applyNumberFormat="1" applyFont="1" applyFill="1" applyBorder="1" applyAlignment="1" applyProtection="1">
      <alignment horizontal="center" vertical="center" wrapText="1" readingOrder="1"/>
      <protection locked="0"/>
    </xf>
    <xf numFmtId="178" fontId="6" fillId="5" borderId="14" xfId="0" applyNumberFormat="1" applyFont="1" applyFill="1" applyBorder="1" applyAlignment="1" applyProtection="1">
      <alignment horizontal="center" vertical="center" wrapText="1" readingOrder="1"/>
      <protection locked="0"/>
    </xf>
    <xf numFmtId="177" fontId="8" fillId="5" borderId="25" xfId="0" applyNumberFormat="1" applyFont="1" applyFill="1" applyBorder="1" applyAlignment="1" applyProtection="1">
      <alignment horizontal="right" vertical="center"/>
      <protection locked="0"/>
    </xf>
    <xf numFmtId="177" fontId="8" fillId="5" borderId="17" xfId="0" applyNumberFormat="1" applyFont="1" applyFill="1" applyBorder="1" applyAlignment="1" applyProtection="1">
      <alignment horizontal="right" vertical="center"/>
      <protection locked="0"/>
    </xf>
    <xf numFmtId="177" fontId="8" fillId="5" borderId="17" xfId="0" applyNumberFormat="1" applyFont="1" applyFill="1" applyBorder="1" applyAlignment="1" applyProtection="1">
      <alignment horizontal="left" vertical="center"/>
      <protection locked="0"/>
    </xf>
    <xf numFmtId="177" fontId="8" fillId="5" borderId="14" xfId="0" applyNumberFormat="1" applyFont="1" applyFill="1" applyBorder="1" applyAlignment="1" applyProtection="1">
      <alignment horizontal="left" vertical="center"/>
      <protection locked="0"/>
    </xf>
    <xf numFmtId="0" fontId="10" fillId="0" borderId="8" xfId="0" applyFont="1" applyBorder="1" applyAlignment="1">
      <alignment horizontal="left" vertical="center" wrapText="1"/>
    </xf>
  </cellXfs>
  <cellStyles count="2">
    <cellStyle name="警告文" xfId="1" builtinId="11"/>
    <cellStyle name="標準" xfId="0" builtinId="0"/>
  </cellStyles>
  <dxfs count="2">
    <dxf>
      <fill>
        <patternFill>
          <bgColor rgb="FFFF0000"/>
        </patternFill>
      </fill>
    </dxf>
    <dxf>
      <font>
        <color auto="1"/>
      </font>
      <fill>
        <patternFill patternType="none">
          <bgColor auto="1"/>
        </patternFill>
      </fill>
    </dxf>
  </dxfs>
  <tableStyles count="0" defaultTableStyle="TableStyleMedium2" defaultPivotStyle="PivotStyleLight16"/>
  <colors>
    <mruColors>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S$48" lockText="1" noThreeD="1"/>
</file>

<file path=xl/ctrlProps/ctrlProp11.xml><?xml version="1.0" encoding="utf-8"?>
<formControlPr xmlns="http://schemas.microsoft.com/office/spreadsheetml/2009/9/main" objectType="CheckBox" fmlaLink="$S$49" lockText="1" noThreeD="1"/>
</file>

<file path=xl/ctrlProps/ctrlProp12.xml><?xml version="1.0" encoding="utf-8"?>
<formControlPr xmlns="http://schemas.microsoft.com/office/spreadsheetml/2009/9/main" objectType="CheckBox" fmlaLink="$S$50" lockText="1" noThreeD="1"/>
</file>

<file path=xl/ctrlProps/ctrlProp13.xml><?xml version="1.0" encoding="utf-8"?>
<formControlPr xmlns="http://schemas.microsoft.com/office/spreadsheetml/2009/9/main" objectType="CheckBox" fmlaLink="$S$47" lockText="1" noThreeD="1"/>
</file>

<file path=xl/ctrlProps/ctrlProp14.xml><?xml version="1.0" encoding="utf-8"?>
<formControlPr xmlns="http://schemas.microsoft.com/office/spreadsheetml/2009/9/main" objectType="CheckBox" fmlaLink="$S$53" lockText="1" noThreeD="1"/>
</file>

<file path=xl/ctrlProps/ctrlProp15.xml><?xml version="1.0" encoding="utf-8"?>
<formControlPr xmlns="http://schemas.microsoft.com/office/spreadsheetml/2009/9/main" objectType="CheckBox" fmlaLink="$S$54" lockText="1" noThreeD="1"/>
</file>

<file path=xl/ctrlProps/ctrlProp16.xml><?xml version="1.0" encoding="utf-8"?>
<formControlPr xmlns="http://schemas.microsoft.com/office/spreadsheetml/2009/9/main" objectType="CheckBox" fmlaLink="$S$55" lockText="1" noThreeD="1"/>
</file>

<file path=xl/ctrlProps/ctrlProp17.xml><?xml version="1.0" encoding="utf-8"?>
<formControlPr xmlns="http://schemas.microsoft.com/office/spreadsheetml/2009/9/main" objectType="CheckBox" fmlaLink="$S$56" lockText="1" noThreeD="1"/>
</file>

<file path=xl/ctrlProps/ctrlProp18.xml><?xml version="1.0" encoding="utf-8"?>
<formControlPr xmlns="http://schemas.microsoft.com/office/spreadsheetml/2009/9/main" objectType="CheckBox" fmlaLink="$S$62" lockText="1" noThreeD="1"/>
</file>

<file path=xl/ctrlProps/ctrlProp19.xml><?xml version="1.0" encoding="utf-8"?>
<formControlPr xmlns="http://schemas.microsoft.com/office/spreadsheetml/2009/9/main" objectType="CheckBox" fmlaLink="$S$6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4" lockText="1" noThreeD="1"/>
</file>

<file path=xl/ctrlProps/ctrlProp21.xml><?xml version="1.0" encoding="utf-8"?>
<formControlPr xmlns="http://schemas.microsoft.com/office/spreadsheetml/2009/9/main" objectType="CheckBox" fmlaLink="$S$65" lockText="1" noThreeD="1"/>
</file>

<file path=xl/ctrlProps/ctrlProp22.xml><?xml version="1.0" encoding="utf-8"?>
<formControlPr xmlns="http://schemas.microsoft.com/office/spreadsheetml/2009/9/main" objectType="CheckBox" fmlaLink="$S$68" lockText="1" noThreeD="1"/>
</file>

<file path=xl/ctrlProps/ctrlProp23.xml><?xml version="1.0" encoding="utf-8"?>
<formControlPr xmlns="http://schemas.microsoft.com/office/spreadsheetml/2009/9/main" objectType="CheckBox" fmlaLink="$S$69" lockText="1" noThreeD="1"/>
</file>

<file path=xl/ctrlProps/ctrlProp24.xml><?xml version="1.0" encoding="utf-8"?>
<formControlPr xmlns="http://schemas.microsoft.com/office/spreadsheetml/2009/9/main" objectType="CheckBox" fmlaLink="$S$70" lockText="1" noThreeD="1"/>
</file>

<file path=xl/ctrlProps/ctrlProp25.xml><?xml version="1.0" encoding="utf-8"?>
<formControlPr xmlns="http://schemas.microsoft.com/office/spreadsheetml/2009/9/main" objectType="CheckBox" fmlaLink="$S$71" lockText="1" noThreeD="1"/>
</file>

<file path=xl/ctrlProps/ctrlProp26.xml><?xml version="1.0" encoding="utf-8"?>
<formControlPr xmlns="http://schemas.microsoft.com/office/spreadsheetml/2009/9/main" objectType="CheckBox" fmlaLink="$S$74" lockText="1" noThreeD="1"/>
</file>

<file path=xl/ctrlProps/ctrlProp27.xml><?xml version="1.0" encoding="utf-8"?>
<formControlPr xmlns="http://schemas.microsoft.com/office/spreadsheetml/2009/9/main" objectType="CheckBox" fmlaLink="$S$75" lockText="1" noThreeD="1"/>
</file>

<file path=xl/ctrlProps/ctrlProp28.xml><?xml version="1.0" encoding="utf-8"?>
<formControlPr xmlns="http://schemas.microsoft.com/office/spreadsheetml/2009/9/main" objectType="CheckBox" fmlaLink="$S$76" lockText="1" noThreeD="1"/>
</file>

<file path=xl/ctrlProps/ctrlProp29.xml><?xml version="1.0" encoding="utf-8"?>
<formControlPr xmlns="http://schemas.microsoft.com/office/spreadsheetml/2009/9/main" objectType="CheckBox" fmlaLink="$S$7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S$80" lockText="1" noThreeD="1"/>
</file>

<file path=xl/ctrlProps/ctrlProp31.xml><?xml version="1.0" encoding="utf-8"?>
<formControlPr xmlns="http://schemas.microsoft.com/office/spreadsheetml/2009/9/main" objectType="CheckBox" fmlaLink="$S$81" lockText="1" noThreeD="1"/>
</file>

<file path=xl/ctrlProps/ctrlProp32.xml><?xml version="1.0" encoding="utf-8"?>
<formControlPr xmlns="http://schemas.microsoft.com/office/spreadsheetml/2009/9/main" objectType="CheckBox" fmlaLink="$S$82" lockText="1" noThreeD="1"/>
</file>

<file path=xl/ctrlProps/ctrlProp33.xml><?xml version="1.0" encoding="utf-8"?>
<formControlPr xmlns="http://schemas.microsoft.com/office/spreadsheetml/2009/9/main" objectType="CheckBox" fmlaLink="$S$83" lockText="1" noThreeD="1"/>
</file>

<file path=xl/ctrlProps/ctrlProp34.xml><?xml version="1.0" encoding="utf-8"?>
<formControlPr xmlns="http://schemas.microsoft.com/office/spreadsheetml/2009/9/main" objectType="CheckBox" fmlaLink="$S$86" lockText="1" noThreeD="1"/>
</file>

<file path=xl/ctrlProps/ctrlProp35.xml><?xml version="1.0" encoding="utf-8"?>
<formControlPr xmlns="http://schemas.microsoft.com/office/spreadsheetml/2009/9/main" objectType="CheckBox" fmlaLink="$S$87" lockText="1" noThreeD="1"/>
</file>

<file path=xl/ctrlProps/ctrlProp36.xml><?xml version="1.0" encoding="utf-8"?>
<formControlPr xmlns="http://schemas.microsoft.com/office/spreadsheetml/2009/9/main" objectType="CheckBox" fmlaLink="$S$88" lockText="1" noThreeD="1"/>
</file>

<file path=xl/ctrlProps/ctrlProp37.xml><?xml version="1.0" encoding="utf-8"?>
<formControlPr xmlns="http://schemas.microsoft.com/office/spreadsheetml/2009/9/main" objectType="CheckBox" fmlaLink="$S$89" lockText="1" noThreeD="1"/>
</file>

<file path=xl/ctrlProps/ctrlProp38.xml><?xml version="1.0" encoding="utf-8"?>
<formControlPr xmlns="http://schemas.microsoft.com/office/spreadsheetml/2009/9/main" objectType="CheckBox" fmlaLink="$S$92" lockText="1" noThreeD="1"/>
</file>

<file path=xl/ctrlProps/ctrlProp39.xml><?xml version="1.0" encoding="utf-8"?>
<formControlPr xmlns="http://schemas.microsoft.com/office/spreadsheetml/2009/9/main" objectType="CheckBox" fmlaLink="$S$9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S$94" lockText="1" noThreeD="1"/>
</file>

<file path=xl/ctrlProps/ctrlProp41.xml><?xml version="1.0" encoding="utf-8"?>
<formControlPr xmlns="http://schemas.microsoft.com/office/spreadsheetml/2009/9/main" objectType="CheckBox" fmlaLink="$S$95" lockText="1" noThreeD="1"/>
</file>

<file path=xl/ctrlProps/ctrlProp42.xml><?xml version="1.0" encoding="utf-8"?>
<formControlPr xmlns="http://schemas.microsoft.com/office/spreadsheetml/2009/9/main" objectType="CheckBox" fmlaLink="$S$98" lockText="1" noThreeD="1"/>
</file>

<file path=xl/ctrlProps/ctrlProp43.xml><?xml version="1.0" encoding="utf-8"?>
<formControlPr xmlns="http://schemas.microsoft.com/office/spreadsheetml/2009/9/main" objectType="CheckBox" fmlaLink="$S$99" lockText="1" noThreeD="1"/>
</file>

<file path=xl/ctrlProps/ctrlProp44.xml><?xml version="1.0" encoding="utf-8"?>
<formControlPr xmlns="http://schemas.microsoft.com/office/spreadsheetml/2009/9/main" objectType="CheckBox" fmlaLink="$S$100" lockText="1" noThreeD="1"/>
</file>

<file path=xl/ctrlProps/ctrlProp45.xml><?xml version="1.0" encoding="utf-8"?>
<formControlPr xmlns="http://schemas.microsoft.com/office/spreadsheetml/2009/9/main" objectType="CheckBox" fmlaLink="$S$101" lockText="1" noThreeD="1"/>
</file>

<file path=xl/ctrlProps/ctrlProp46.xml><?xml version="1.0" encoding="utf-8"?>
<formControlPr xmlns="http://schemas.microsoft.com/office/spreadsheetml/2009/9/main" objectType="CheckBox" fmlaLink="$S$104" lockText="1" noThreeD="1"/>
</file>

<file path=xl/ctrlProps/ctrlProp47.xml><?xml version="1.0" encoding="utf-8"?>
<formControlPr xmlns="http://schemas.microsoft.com/office/spreadsheetml/2009/9/main" objectType="CheckBox" fmlaLink="$S$105" lockText="1" noThreeD="1"/>
</file>

<file path=xl/ctrlProps/ctrlProp48.xml><?xml version="1.0" encoding="utf-8"?>
<formControlPr xmlns="http://schemas.microsoft.com/office/spreadsheetml/2009/9/main" objectType="CheckBox" fmlaLink="$S$106" lockText="1" noThreeD="1"/>
</file>

<file path=xl/ctrlProps/ctrlProp49.xml><?xml version="1.0" encoding="utf-8"?>
<formControlPr xmlns="http://schemas.microsoft.com/office/spreadsheetml/2009/9/main" objectType="CheckBox" fmlaLink="$S$107" lockText="1" noThreeD="1"/>
</file>

<file path=xl/ctrlProps/ctrlProp5.xml><?xml version="1.0" encoding="utf-8"?>
<formControlPr xmlns="http://schemas.microsoft.com/office/spreadsheetml/2009/9/main" objectType="CheckBox" fmlaLink="$S$38" lockText="1" noThreeD="1"/>
</file>

<file path=xl/ctrlProps/ctrlProp50.xml><?xml version="1.0" encoding="utf-8"?>
<formControlPr xmlns="http://schemas.microsoft.com/office/spreadsheetml/2009/9/main" objectType="CheckBox" fmlaLink="$S$25" noThreeD="1"/>
</file>

<file path=xl/ctrlProps/ctrlProp51.xml><?xml version="1.0" encoding="utf-8"?>
<formControlPr xmlns="http://schemas.microsoft.com/office/spreadsheetml/2009/9/main" objectType="CheckBox" fmlaLink="$S$31" lockText="1" noThreeD="1"/>
</file>

<file path=xl/ctrlProps/ctrlProp52.xml><?xml version="1.0" encoding="utf-8"?>
<formControlPr xmlns="http://schemas.microsoft.com/office/spreadsheetml/2009/9/main" objectType="CheckBox" fmlaLink="$S$36" lockText="1" noThreeD="1"/>
</file>

<file path=xl/ctrlProps/ctrlProp6.xml><?xml version="1.0" encoding="utf-8"?>
<formControlPr xmlns="http://schemas.microsoft.com/office/spreadsheetml/2009/9/main" objectType="CheckBox" fmlaLink="$S$41" lockText="1" noThreeD="1"/>
</file>

<file path=xl/ctrlProps/ctrlProp7.xml><?xml version="1.0" encoding="utf-8"?>
<formControlPr xmlns="http://schemas.microsoft.com/office/spreadsheetml/2009/9/main" objectType="CheckBox" fmlaLink="$S$42" lockText="1" noThreeD="1"/>
</file>

<file path=xl/ctrlProps/ctrlProp8.xml><?xml version="1.0" encoding="utf-8"?>
<formControlPr xmlns="http://schemas.microsoft.com/office/spreadsheetml/2009/9/main" objectType="CheckBox" fmlaLink="$S$43" lockText="1" noThreeD="1"/>
</file>

<file path=xl/ctrlProps/ctrlProp9.xml><?xml version="1.0" encoding="utf-8"?>
<formControlPr xmlns="http://schemas.microsoft.com/office/spreadsheetml/2009/9/main" objectType="CheckBox" fmlaLink="$S$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14</xdr:row>
          <xdr:rowOff>123825</xdr:rowOff>
        </xdr:from>
        <xdr:to>
          <xdr:col>9</xdr:col>
          <xdr:colOff>342900</xdr:colOff>
          <xdr:row>16</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健診機関提供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152400</xdr:rowOff>
        </xdr:from>
        <xdr:to>
          <xdr:col>7</xdr:col>
          <xdr:colOff>19050</xdr:colOff>
          <xdr:row>37</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個人面談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142875</xdr:rowOff>
        </xdr:from>
        <xdr:to>
          <xdr:col>12</xdr:col>
          <xdr:colOff>76200</xdr:colOff>
          <xdr:row>16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個人提出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161925</xdr:rowOff>
        </xdr:from>
        <xdr:to>
          <xdr:col>9</xdr:col>
          <xdr:colOff>104775</xdr:colOff>
          <xdr:row>37</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グループ面談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6</xdr:col>
          <xdr:colOff>247650</xdr:colOff>
          <xdr:row>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152400</xdr:rowOff>
        </xdr:from>
        <xdr:to>
          <xdr:col>3</xdr:col>
          <xdr:colOff>0</xdr:colOff>
          <xdr:row>41</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171450</xdr:rowOff>
        </xdr:from>
        <xdr:to>
          <xdr:col>3</xdr:col>
          <xdr:colOff>371475</xdr:colOff>
          <xdr:row>42</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161925</xdr:rowOff>
        </xdr:from>
        <xdr:to>
          <xdr:col>3</xdr:col>
          <xdr:colOff>371475</xdr:colOff>
          <xdr:row>43</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152400</xdr:rowOff>
        </xdr:from>
        <xdr:to>
          <xdr:col>3</xdr:col>
          <xdr:colOff>371475</xdr:colOff>
          <xdr:row>44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161925</xdr:rowOff>
        </xdr:from>
        <xdr:to>
          <xdr:col>3</xdr:col>
          <xdr:colOff>371475</xdr:colOff>
          <xdr:row>48</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47</xdr:row>
          <xdr:rowOff>152400</xdr:rowOff>
        </xdr:from>
        <xdr:to>
          <xdr:col>3</xdr:col>
          <xdr:colOff>371475</xdr:colOff>
          <xdr:row>49</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114300</xdr:rowOff>
        </xdr:from>
        <xdr:to>
          <xdr:col>3</xdr:col>
          <xdr:colOff>295275</xdr:colOff>
          <xdr:row>50</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142875</xdr:rowOff>
        </xdr:from>
        <xdr:to>
          <xdr:col>3</xdr:col>
          <xdr:colOff>9525</xdr:colOff>
          <xdr:row>47</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51</xdr:row>
          <xdr:rowOff>161925</xdr:rowOff>
        </xdr:from>
        <xdr:to>
          <xdr:col>3</xdr:col>
          <xdr:colOff>9525</xdr:colOff>
          <xdr:row>53</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152400</xdr:rowOff>
        </xdr:from>
        <xdr:to>
          <xdr:col>3</xdr:col>
          <xdr:colOff>361950</xdr:colOff>
          <xdr:row>54</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53</xdr:row>
          <xdr:rowOff>142875</xdr:rowOff>
        </xdr:from>
        <xdr:to>
          <xdr:col>4</xdr:col>
          <xdr:colOff>0</xdr:colOff>
          <xdr:row>55</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54</xdr:row>
          <xdr:rowOff>133350</xdr:rowOff>
        </xdr:from>
        <xdr:to>
          <xdr:col>4</xdr:col>
          <xdr:colOff>0</xdr:colOff>
          <xdr:row>56</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142875</xdr:rowOff>
        </xdr:from>
        <xdr:to>
          <xdr:col>3</xdr:col>
          <xdr:colOff>9525</xdr:colOff>
          <xdr:row>62</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142875</xdr:rowOff>
        </xdr:from>
        <xdr:to>
          <xdr:col>4</xdr:col>
          <xdr:colOff>9525</xdr:colOff>
          <xdr:row>63</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62</xdr:row>
          <xdr:rowOff>152400</xdr:rowOff>
        </xdr:from>
        <xdr:to>
          <xdr:col>4</xdr:col>
          <xdr:colOff>0</xdr:colOff>
          <xdr:row>64</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63</xdr:row>
          <xdr:rowOff>142875</xdr:rowOff>
        </xdr:from>
        <xdr:to>
          <xdr:col>3</xdr:col>
          <xdr:colOff>342900</xdr:colOff>
          <xdr:row>65</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142875</xdr:rowOff>
        </xdr:from>
        <xdr:to>
          <xdr:col>2</xdr:col>
          <xdr:colOff>361950</xdr:colOff>
          <xdr:row>68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152400</xdr:rowOff>
        </xdr:from>
        <xdr:to>
          <xdr:col>3</xdr:col>
          <xdr:colOff>361950</xdr:colOff>
          <xdr:row>69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68</xdr:row>
          <xdr:rowOff>152400</xdr:rowOff>
        </xdr:from>
        <xdr:to>
          <xdr:col>3</xdr:col>
          <xdr:colOff>371475</xdr:colOff>
          <xdr:row>70</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69</xdr:row>
          <xdr:rowOff>152400</xdr:rowOff>
        </xdr:from>
        <xdr:to>
          <xdr:col>3</xdr:col>
          <xdr:colOff>342900</xdr:colOff>
          <xdr:row>71</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72</xdr:row>
          <xdr:rowOff>142875</xdr:rowOff>
        </xdr:from>
        <xdr:to>
          <xdr:col>2</xdr:col>
          <xdr:colOff>352425</xdr:colOff>
          <xdr:row>74</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152400</xdr:rowOff>
        </xdr:from>
        <xdr:to>
          <xdr:col>3</xdr:col>
          <xdr:colOff>333375</xdr:colOff>
          <xdr:row>75</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74</xdr:row>
          <xdr:rowOff>152400</xdr:rowOff>
        </xdr:from>
        <xdr:to>
          <xdr:col>3</xdr:col>
          <xdr:colOff>342900</xdr:colOff>
          <xdr:row>76</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152400</xdr:rowOff>
        </xdr:from>
        <xdr:to>
          <xdr:col>3</xdr:col>
          <xdr:colOff>361950</xdr:colOff>
          <xdr:row>77</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78</xdr:row>
          <xdr:rowOff>142875</xdr:rowOff>
        </xdr:from>
        <xdr:to>
          <xdr:col>2</xdr:col>
          <xdr:colOff>371475</xdr:colOff>
          <xdr:row>80</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79</xdr:row>
          <xdr:rowOff>142875</xdr:rowOff>
        </xdr:from>
        <xdr:to>
          <xdr:col>3</xdr:col>
          <xdr:colOff>361950</xdr:colOff>
          <xdr:row>81</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80</xdr:row>
          <xdr:rowOff>142875</xdr:rowOff>
        </xdr:from>
        <xdr:to>
          <xdr:col>3</xdr:col>
          <xdr:colOff>371475</xdr:colOff>
          <xdr:row>82</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152400</xdr:rowOff>
        </xdr:from>
        <xdr:to>
          <xdr:col>3</xdr:col>
          <xdr:colOff>342900</xdr:colOff>
          <xdr:row>83</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152400</xdr:rowOff>
        </xdr:from>
        <xdr:to>
          <xdr:col>3</xdr:col>
          <xdr:colOff>0</xdr:colOff>
          <xdr:row>86</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85</xdr:row>
          <xdr:rowOff>142875</xdr:rowOff>
        </xdr:from>
        <xdr:to>
          <xdr:col>3</xdr:col>
          <xdr:colOff>361950</xdr:colOff>
          <xdr:row>87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86</xdr:row>
          <xdr:rowOff>161925</xdr:rowOff>
        </xdr:from>
        <xdr:to>
          <xdr:col>3</xdr:col>
          <xdr:colOff>361950</xdr:colOff>
          <xdr:row>88</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152400</xdr:rowOff>
        </xdr:from>
        <xdr:to>
          <xdr:col>3</xdr:col>
          <xdr:colOff>342900</xdr:colOff>
          <xdr:row>89</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90</xdr:row>
          <xdr:rowOff>152400</xdr:rowOff>
        </xdr:from>
        <xdr:to>
          <xdr:col>2</xdr:col>
          <xdr:colOff>381000</xdr:colOff>
          <xdr:row>92</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91</xdr:row>
          <xdr:rowOff>152400</xdr:rowOff>
        </xdr:from>
        <xdr:to>
          <xdr:col>3</xdr:col>
          <xdr:colOff>371475</xdr:colOff>
          <xdr:row>93</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92</xdr:row>
          <xdr:rowOff>161925</xdr:rowOff>
        </xdr:from>
        <xdr:to>
          <xdr:col>3</xdr:col>
          <xdr:colOff>361950</xdr:colOff>
          <xdr:row>94</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93</xdr:row>
          <xdr:rowOff>152400</xdr:rowOff>
        </xdr:from>
        <xdr:to>
          <xdr:col>3</xdr:col>
          <xdr:colOff>361950</xdr:colOff>
          <xdr:row>95</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96</xdr:row>
          <xdr:rowOff>142875</xdr:rowOff>
        </xdr:from>
        <xdr:to>
          <xdr:col>2</xdr:col>
          <xdr:colOff>361950</xdr:colOff>
          <xdr:row>98</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97</xdr:row>
          <xdr:rowOff>161925</xdr:rowOff>
        </xdr:from>
        <xdr:to>
          <xdr:col>3</xdr:col>
          <xdr:colOff>361950</xdr:colOff>
          <xdr:row>99</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152400</xdr:rowOff>
        </xdr:from>
        <xdr:to>
          <xdr:col>3</xdr:col>
          <xdr:colOff>381000</xdr:colOff>
          <xdr:row>100</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99</xdr:row>
          <xdr:rowOff>152400</xdr:rowOff>
        </xdr:from>
        <xdr:to>
          <xdr:col>3</xdr:col>
          <xdr:colOff>371475</xdr:colOff>
          <xdr:row>101</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142875</xdr:rowOff>
        </xdr:from>
        <xdr:to>
          <xdr:col>2</xdr:col>
          <xdr:colOff>342900</xdr:colOff>
          <xdr:row>104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103</xdr:row>
          <xdr:rowOff>152400</xdr:rowOff>
        </xdr:from>
        <xdr:to>
          <xdr:col>3</xdr:col>
          <xdr:colOff>342900</xdr:colOff>
          <xdr:row>105</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104</xdr:row>
          <xdr:rowOff>152400</xdr:rowOff>
        </xdr:from>
        <xdr:to>
          <xdr:col>3</xdr:col>
          <xdr:colOff>381000</xdr:colOff>
          <xdr:row>106</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105</xdr:row>
          <xdr:rowOff>152400</xdr:rowOff>
        </xdr:from>
        <xdr:to>
          <xdr:col>3</xdr:col>
          <xdr:colOff>342900</xdr:colOff>
          <xdr:row>107</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142875</xdr:rowOff>
        </xdr:from>
        <xdr:to>
          <xdr:col>10</xdr:col>
          <xdr:colOff>381000</xdr:colOff>
          <xdr:row>25</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対象者がいない場合はチェック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152400</xdr:rowOff>
        </xdr:from>
        <xdr:to>
          <xdr:col>9</xdr:col>
          <xdr:colOff>219075</xdr:colOff>
          <xdr:row>31</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対象者がいない場合はチェック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152400</xdr:rowOff>
        </xdr:from>
        <xdr:to>
          <xdr:col>9</xdr:col>
          <xdr:colOff>190500</xdr:colOff>
          <xdr:row>36</xdr:row>
          <xdr:rowOff>38100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対象者がいない場合はチェック </a:t>
              </a:r>
            </a:p>
          </xdr:txBody>
        </xdr:sp>
        <xdr:clientData fLocksWithSheet="0"/>
      </xdr:twoCellAnchor>
    </mc:Choice>
    <mc:Fallback/>
  </mc:AlternateContent>
  <xdr:oneCellAnchor>
    <xdr:from>
      <xdr:col>21</xdr:col>
      <xdr:colOff>390525</xdr:colOff>
      <xdr:row>89</xdr:row>
      <xdr:rowOff>19050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39325"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5"/>
  <sheetViews>
    <sheetView showGridLines="0" tabSelected="1" view="pageBreakPreview" zoomScaleNormal="100" zoomScaleSheetLayoutView="100" workbookViewId="0">
      <selection activeCell="D28" sqref="D28:M29"/>
    </sheetView>
  </sheetViews>
  <sheetFormatPr defaultRowHeight="14.25" x14ac:dyDescent="0.15"/>
  <cols>
    <col min="1" max="16" width="5.125" style="4" customWidth="1"/>
    <col min="17" max="18" width="7.375" style="4" customWidth="1"/>
    <col min="19" max="19" width="9.25" style="3" hidden="1" customWidth="1"/>
    <col min="20" max="20" width="9" style="4" hidden="1" customWidth="1"/>
    <col min="21" max="16384" width="9" style="4"/>
  </cols>
  <sheetData>
    <row r="1" spans="1:25" ht="19.5" customHeight="1" x14ac:dyDescent="0.15">
      <c r="A1" s="1" t="s">
        <v>22</v>
      </c>
      <c r="B1" s="1"/>
      <c r="C1" s="1"/>
      <c r="D1" s="1"/>
      <c r="E1" s="1"/>
      <c r="F1" s="1"/>
      <c r="G1" s="1"/>
      <c r="H1" s="2"/>
      <c r="I1" s="2"/>
      <c r="J1" s="185" t="s">
        <v>13</v>
      </c>
      <c r="K1" s="186"/>
      <c r="L1" s="190"/>
      <c r="M1" s="191"/>
      <c r="N1" s="191"/>
      <c r="O1" s="191"/>
      <c r="P1" s="191"/>
      <c r="Q1" s="191"/>
      <c r="R1" s="192"/>
      <c r="U1" s="81" t="s">
        <v>107</v>
      </c>
      <c r="V1" s="81"/>
      <c r="W1" s="81"/>
      <c r="X1" s="81"/>
      <c r="Y1" s="81"/>
    </row>
    <row r="2" spans="1:25" ht="19.5" customHeight="1" x14ac:dyDescent="0.15">
      <c r="A2" s="5"/>
      <c r="B2" s="5"/>
      <c r="C2" s="5"/>
      <c r="D2" s="5"/>
      <c r="E2" s="5"/>
      <c r="F2" s="5"/>
      <c r="G2" s="5"/>
      <c r="H2" s="2"/>
      <c r="I2" s="2"/>
      <c r="J2" s="185" t="s">
        <v>14</v>
      </c>
      <c r="K2" s="185"/>
      <c r="L2" s="187"/>
      <c r="M2" s="187"/>
      <c r="N2" s="187"/>
      <c r="O2" s="187"/>
      <c r="P2" s="187"/>
      <c r="Q2" s="187"/>
      <c r="R2" s="187"/>
      <c r="U2" s="81"/>
      <c r="V2" s="81"/>
      <c r="W2" s="81"/>
      <c r="X2" s="81"/>
      <c r="Y2" s="81"/>
    </row>
    <row r="3" spans="1:25" ht="19.5" customHeight="1" x14ac:dyDescent="0.15">
      <c r="H3" s="2"/>
      <c r="I3" s="2"/>
      <c r="J3" s="185" t="s">
        <v>15</v>
      </c>
      <c r="K3" s="185"/>
      <c r="L3" s="188"/>
      <c r="M3" s="188"/>
      <c r="N3" s="188"/>
      <c r="O3" s="188"/>
      <c r="P3" s="188"/>
      <c r="Q3" s="188"/>
      <c r="R3" s="188"/>
      <c r="U3" s="81"/>
      <c r="V3" s="81"/>
      <c r="W3" s="81"/>
      <c r="X3" s="81"/>
      <c r="Y3" s="81"/>
    </row>
    <row r="4" spans="1:25" ht="19.5" customHeight="1" x14ac:dyDescent="0.15">
      <c r="H4" s="2"/>
      <c r="I4" s="2"/>
      <c r="J4" s="185" t="s">
        <v>103</v>
      </c>
      <c r="K4" s="185"/>
      <c r="L4" s="188"/>
      <c r="M4" s="188"/>
      <c r="N4" s="188"/>
      <c r="O4" s="188"/>
      <c r="P4" s="188"/>
      <c r="Q4" s="188"/>
      <c r="R4" s="188"/>
      <c r="U4" s="81"/>
      <c r="V4" s="81"/>
      <c r="W4" s="81"/>
      <c r="X4" s="81"/>
      <c r="Y4" s="81"/>
    </row>
    <row r="5" spans="1:25" ht="19.5" customHeight="1" x14ac:dyDescent="0.15">
      <c r="J5" s="185" t="s">
        <v>93</v>
      </c>
      <c r="K5" s="185"/>
      <c r="L5" s="193"/>
      <c r="M5" s="194"/>
      <c r="N5" s="194"/>
      <c r="O5" s="68" t="s">
        <v>104</v>
      </c>
      <c r="P5" s="195"/>
      <c r="Q5" s="195"/>
      <c r="R5" s="196"/>
      <c r="U5" s="81"/>
      <c r="V5" s="81"/>
      <c r="W5" s="81"/>
      <c r="X5" s="81"/>
      <c r="Y5" s="81"/>
    </row>
    <row r="6" spans="1:25" ht="14.25" customHeight="1" x14ac:dyDescent="0.15">
      <c r="A6" s="189" t="s">
        <v>106</v>
      </c>
      <c r="B6" s="189"/>
      <c r="C6" s="189"/>
      <c r="D6" s="189"/>
      <c r="E6" s="189"/>
      <c r="F6" s="189"/>
      <c r="G6" s="189"/>
      <c r="H6" s="189"/>
      <c r="I6" s="189"/>
      <c r="J6" s="189"/>
      <c r="K6" s="189"/>
      <c r="L6" s="189"/>
      <c r="M6" s="189"/>
      <c r="N6" s="189"/>
      <c r="O6" s="189"/>
      <c r="P6" s="189"/>
      <c r="Q6" s="189"/>
      <c r="R6" s="189"/>
    </row>
    <row r="7" spans="1:25" ht="14.25" customHeight="1" x14ac:dyDescent="0.15">
      <c r="A7" s="197" t="s">
        <v>110</v>
      </c>
      <c r="B7" s="197"/>
      <c r="C7" s="197"/>
      <c r="D7" s="197"/>
      <c r="E7" s="197"/>
      <c r="F7" s="197"/>
      <c r="G7" s="197"/>
      <c r="H7" s="197"/>
      <c r="I7" s="197"/>
      <c r="J7" s="197"/>
      <c r="K7" s="197"/>
      <c r="L7" s="197"/>
      <c r="M7" s="197"/>
      <c r="N7" s="197"/>
      <c r="O7" s="197"/>
      <c r="P7" s="197"/>
      <c r="Q7" s="197"/>
      <c r="R7" s="197"/>
    </row>
    <row r="8" spans="1:25" ht="11.25" customHeight="1" x14ac:dyDescent="0.15">
      <c r="A8" s="124" t="s">
        <v>0</v>
      </c>
      <c r="B8" s="124" t="s">
        <v>20</v>
      </c>
      <c r="C8" s="124" t="s">
        <v>21</v>
      </c>
      <c r="D8" s="125" t="s">
        <v>1</v>
      </c>
      <c r="E8" s="126"/>
      <c r="F8" s="126"/>
      <c r="G8" s="126"/>
      <c r="H8" s="126"/>
      <c r="I8" s="126"/>
      <c r="J8" s="126"/>
      <c r="K8" s="126"/>
      <c r="L8" s="126"/>
      <c r="M8" s="126"/>
      <c r="N8" s="119" t="s">
        <v>87</v>
      </c>
      <c r="O8" s="118" t="s">
        <v>2</v>
      </c>
      <c r="P8" s="119" t="s">
        <v>88</v>
      </c>
      <c r="Q8" s="121" t="s">
        <v>3</v>
      </c>
      <c r="R8" s="123" t="s">
        <v>4</v>
      </c>
    </row>
    <row r="9" spans="1:25" ht="20.25" customHeight="1" x14ac:dyDescent="0.15">
      <c r="A9" s="124"/>
      <c r="B9" s="124"/>
      <c r="C9" s="124"/>
      <c r="D9" s="127"/>
      <c r="E9" s="128"/>
      <c r="F9" s="128"/>
      <c r="G9" s="128"/>
      <c r="H9" s="128"/>
      <c r="I9" s="128"/>
      <c r="J9" s="128"/>
      <c r="K9" s="128"/>
      <c r="L9" s="128"/>
      <c r="M9" s="128"/>
      <c r="N9" s="120"/>
      <c r="O9" s="118"/>
      <c r="P9" s="120"/>
      <c r="Q9" s="121"/>
      <c r="R9" s="123"/>
    </row>
    <row r="10" spans="1:25" ht="12.75" customHeight="1" x14ac:dyDescent="0.15">
      <c r="A10" s="124"/>
      <c r="B10" s="124"/>
      <c r="C10" s="124"/>
      <c r="D10" s="129"/>
      <c r="E10" s="130"/>
      <c r="F10" s="130"/>
      <c r="G10" s="130"/>
      <c r="H10" s="130"/>
      <c r="I10" s="130"/>
      <c r="J10" s="130"/>
      <c r="K10" s="130"/>
      <c r="L10" s="130"/>
      <c r="M10" s="131"/>
      <c r="N10" s="6" t="s">
        <v>5</v>
      </c>
      <c r="O10" s="7" t="s">
        <v>5</v>
      </c>
      <c r="P10" s="6" t="s">
        <v>5</v>
      </c>
      <c r="Q10" s="122"/>
      <c r="R10" s="123"/>
    </row>
    <row r="11" spans="1:25" ht="14.25" customHeight="1" x14ac:dyDescent="0.15">
      <c r="A11" s="139" t="s">
        <v>24</v>
      </c>
      <c r="B11" s="144" t="s">
        <v>25</v>
      </c>
      <c r="C11" s="102">
        <v>1</v>
      </c>
      <c r="D11" s="104" t="s">
        <v>7</v>
      </c>
      <c r="E11" s="105"/>
      <c r="F11" s="105"/>
      <c r="G11" s="105"/>
      <c r="H11" s="105"/>
      <c r="I11" s="105"/>
      <c r="J11" s="105"/>
      <c r="K11" s="105"/>
      <c r="L11" s="105"/>
      <c r="M11" s="106"/>
      <c r="N11" s="94">
        <v>10</v>
      </c>
      <c r="O11" s="94">
        <v>6</v>
      </c>
      <c r="P11" s="94">
        <v>0</v>
      </c>
      <c r="Q11" s="182">
        <f>S12</f>
        <v>0</v>
      </c>
      <c r="R11" s="96" t="s">
        <v>9</v>
      </c>
    </row>
    <row r="12" spans="1:25" ht="14.25" customHeight="1" x14ac:dyDescent="0.15">
      <c r="A12" s="140"/>
      <c r="B12" s="145"/>
      <c r="C12" s="103"/>
      <c r="D12" s="107" t="s">
        <v>8</v>
      </c>
      <c r="E12" s="108"/>
      <c r="F12" s="108"/>
      <c r="G12" s="108"/>
      <c r="H12" s="108"/>
      <c r="I12" s="108"/>
      <c r="J12" s="108"/>
      <c r="K12" s="108"/>
      <c r="L12" s="108"/>
      <c r="M12" s="109"/>
      <c r="N12" s="94"/>
      <c r="O12" s="94"/>
      <c r="P12" s="94"/>
      <c r="Q12" s="182"/>
      <c r="R12" s="96"/>
      <c r="S12" s="8">
        <f>IF(F13=" ",0,S13)</f>
        <v>0</v>
      </c>
    </row>
    <row r="13" spans="1:25" ht="14.25" customHeight="1" x14ac:dyDescent="0.15">
      <c r="A13" s="140"/>
      <c r="B13" s="145"/>
      <c r="C13" s="9" t="s">
        <v>6</v>
      </c>
      <c r="D13" s="98" t="s">
        <v>29</v>
      </c>
      <c r="E13" s="98"/>
      <c r="F13" s="10">
        <f>IF(H13=0,0,ROUNDDOWN(J13/H13*100,1))</f>
        <v>0</v>
      </c>
      <c r="G13" s="11" t="s">
        <v>36</v>
      </c>
      <c r="H13" s="12"/>
      <c r="I13" s="11" t="s">
        <v>30</v>
      </c>
      <c r="J13" s="12"/>
      <c r="K13" s="98" t="s">
        <v>31</v>
      </c>
      <c r="L13" s="98"/>
      <c r="M13" s="13"/>
      <c r="N13" s="150" t="s">
        <v>90</v>
      </c>
      <c r="O13" s="97" t="s">
        <v>89</v>
      </c>
      <c r="P13" s="97"/>
      <c r="Q13" s="97"/>
      <c r="R13" s="97"/>
      <c r="S13" s="8">
        <f>IF(F13&lt;=49,0,IF(F13&gt;=80,10,6))</f>
        <v>0</v>
      </c>
    </row>
    <row r="14" spans="1:25" ht="14.25" customHeight="1" x14ac:dyDescent="0.15">
      <c r="A14" s="140"/>
      <c r="B14" s="145"/>
      <c r="C14" s="14"/>
      <c r="D14" s="11"/>
      <c r="E14" s="11"/>
      <c r="F14" s="11"/>
      <c r="G14" s="11"/>
      <c r="H14" s="11"/>
      <c r="I14" s="11"/>
      <c r="J14" s="11"/>
      <c r="K14" s="11"/>
      <c r="L14" s="11"/>
      <c r="M14" s="11"/>
      <c r="N14" s="150"/>
      <c r="O14" s="97"/>
      <c r="P14" s="97"/>
      <c r="Q14" s="97"/>
      <c r="R14" s="97"/>
    </row>
    <row r="15" spans="1:25" ht="14.25" customHeight="1" x14ac:dyDescent="0.15">
      <c r="A15" s="140"/>
      <c r="B15" s="145"/>
      <c r="C15" s="14"/>
      <c r="D15" s="183" t="s">
        <v>41</v>
      </c>
      <c r="E15" s="183"/>
      <c r="F15" s="12"/>
      <c r="G15" s="11" t="s">
        <v>32</v>
      </c>
      <c r="H15" s="12"/>
      <c r="I15" s="11" t="s">
        <v>33</v>
      </c>
      <c r="J15" s="11"/>
      <c r="K15" s="11"/>
      <c r="L15" s="11"/>
      <c r="M15" s="11"/>
      <c r="N15" s="11"/>
      <c r="O15" s="11"/>
      <c r="P15" s="11"/>
      <c r="Q15" s="11"/>
      <c r="R15" s="15"/>
    </row>
    <row r="16" spans="1:25" ht="14.25" customHeight="1" x14ac:dyDescent="0.15">
      <c r="A16" s="140"/>
      <c r="B16" s="145"/>
      <c r="C16" s="16"/>
      <c r="D16" s="184" t="s">
        <v>34</v>
      </c>
      <c r="E16" s="184"/>
      <c r="F16" s="184"/>
      <c r="G16" s="184"/>
      <c r="H16" s="12"/>
      <c r="I16" s="17"/>
      <c r="J16" s="17"/>
      <c r="K16" s="18"/>
      <c r="L16" s="17"/>
      <c r="M16" s="17"/>
      <c r="N16" s="11"/>
      <c r="O16" s="184"/>
      <c r="P16" s="184"/>
      <c r="Q16" s="11"/>
      <c r="R16" s="15"/>
    </row>
    <row r="17" spans="1:21" ht="14.25" customHeight="1" x14ac:dyDescent="0.15">
      <c r="A17" s="140"/>
      <c r="B17" s="145"/>
      <c r="C17" s="102">
        <v>2</v>
      </c>
      <c r="D17" s="104" t="s">
        <v>35</v>
      </c>
      <c r="E17" s="105"/>
      <c r="F17" s="105"/>
      <c r="G17" s="105"/>
      <c r="H17" s="105"/>
      <c r="I17" s="105"/>
      <c r="J17" s="105"/>
      <c r="K17" s="105"/>
      <c r="L17" s="105"/>
      <c r="M17" s="106"/>
      <c r="N17" s="94">
        <v>8</v>
      </c>
      <c r="O17" s="94">
        <v>5</v>
      </c>
      <c r="P17" s="94">
        <v>0</v>
      </c>
      <c r="Q17" s="95">
        <f>S18</f>
        <v>0</v>
      </c>
      <c r="R17" s="96" t="s">
        <v>9</v>
      </c>
    </row>
    <row r="18" spans="1:21" ht="14.25" customHeight="1" x14ac:dyDescent="0.15">
      <c r="A18" s="140"/>
      <c r="B18" s="145"/>
      <c r="C18" s="103"/>
      <c r="D18" s="107"/>
      <c r="E18" s="108"/>
      <c r="F18" s="108"/>
      <c r="G18" s="108"/>
      <c r="H18" s="108"/>
      <c r="I18" s="108"/>
      <c r="J18" s="108"/>
      <c r="K18" s="108"/>
      <c r="L18" s="108"/>
      <c r="M18" s="109"/>
      <c r="N18" s="94"/>
      <c r="O18" s="94"/>
      <c r="P18" s="94"/>
      <c r="Q18" s="95"/>
      <c r="R18" s="96"/>
      <c r="S18" s="3">
        <f>IF(T21&lt;10,0,IF(T21&gt;=16,8,5))</f>
        <v>0</v>
      </c>
    </row>
    <row r="19" spans="1:21" ht="14.25" customHeight="1" x14ac:dyDescent="0.15">
      <c r="A19" s="140"/>
      <c r="B19" s="145"/>
      <c r="C19" s="9" t="s">
        <v>6</v>
      </c>
      <c r="D19" s="161" t="s">
        <v>98</v>
      </c>
      <c r="E19" s="162"/>
      <c r="F19" s="162"/>
      <c r="G19" s="162"/>
      <c r="H19" s="69">
        <f>IF(J19=0,0,ROUNDDOWN(L19/J19*100,0))</f>
        <v>0</v>
      </c>
      <c r="I19" s="70" t="s">
        <v>36</v>
      </c>
      <c r="J19" s="71"/>
      <c r="K19" s="70" t="s">
        <v>37</v>
      </c>
      <c r="L19" s="71"/>
      <c r="M19" s="163" t="s">
        <v>38</v>
      </c>
      <c r="N19" s="163"/>
      <c r="O19" s="167" t="s">
        <v>90</v>
      </c>
      <c r="P19" s="170" t="s">
        <v>108</v>
      </c>
      <c r="Q19" s="171"/>
      <c r="R19" s="172"/>
      <c r="S19" s="8">
        <f>IF(H19&lt;=29,0,IF(H19&gt;=50,8,5))</f>
        <v>0</v>
      </c>
      <c r="T19" s="4">
        <f>LARGE(S19:S21,1)</f>
        <v>0</v>
      </c>
    </row>
    <row r="20" spans="1:21" ht="14.25" customHeight="1" x14ac:dyDescent="0.15">
      <c r="A20" s="140"/>
      <c r="B20" s="145"/>
      <c r="C20" s="19"/>
      <c r="D20" s="164" t="s">
        <v>97</v>
      </c>
      <c r="E20" s="165"/>
      <c r="F20" s="165"/>
      <c r="G20" s="165"/>
      <c r="H20" s="69">
        <f>IF(J20=0,0,ROUNDDOWN(L20/J20*100,0))</f>
        <v>0</v>
      </c>
      <c r="I20" s="70" t="s">
        <v>36</v>
      </c>
      <c r="J20" s="71"/>
      <c r="K20" s="70" t="s">
        <v>37</v>
      </c>
      <c r="L20" s="71"/>
      <c r="M20" s="166" t="s">
        <v>38</v>
      </c>
      <c r="N20" s="166"/>
      <c r="O20" s="168"/>
      <c r="P20" s="173"/>
      <c r="Q20" s="174"/>
      <c r="R20" s="175"/>
      <c r="S20" s="8">
        <f>IF(H20&lt;=29,0,IF(H20&gt;=50,8,5))</f>
        <v>0</v>
      </c>
      <c r="T20" s="4">
        <f>LARGE(S19:S21,2)</f>
        <v>0</v>
      </c>
      <c r="U20" s="20"/>
    </row>
    <row r="21" spans="1:21" ht="14.25" customHeight="1" x14ac:dyDescent="0.15">
      <c r="A21" s="140"/>
      <c r="B21" s="145"/>
      <c r="C21" s="19"/>
      <c r="D21" s="161" t="s">
        <v>99</v>
      </c>
      <c r="E21" s="162"/>
      <c r="F21" s="162"/>
      <c r="G21" s="162"/>
      <c r="H21" s="69">
        <f>IF(J21=0,0,ROUNDDOWN(L21/J21*100,0))</f>
        <v>0</v>
      </c>
      <c r="I21" s="70" t="s">
        <v>36</v>
      </c>
      <c r="J21" s="71"/>
      <c r="K21" s="70" t="s">
        <v>37</v>
      </c>
      <c r="L21" s="71"/>
      <c r="M21" s="166" t="s">
        <v>38</v>
      </c>
      <c r="N21" s="166"/>
      <c r="O21" s="169"/>
      <c r="P21" s="176"/>
      <c r="Q21" s="177"/>
      <c r="R21" s="178"/>
      <c r="S21" s="8">
        <f>IF(H21&lt;=29,0,IF(H21&gt;=50,8,5))</f>
        <v>0</v>
      </c>
      <c r="T21" s="20">
        <f>SUM(T19:T20)</f>
        <v>0</v>
      </c>
    </row>
    <row r="22" spans="1:21" ht="14.25" customHeight="1" x14ac:dyDescent="0.15">
      <c r="A22" s="140"/>
      <c r="B22" s="145"/>
      <c r="C22" s="102">
        <v>3</v>
      </c>
      <c r="D22" s="104" t="s">
        <v>158</v>
      </c>
      <c r="E22" s="105"/>
      <c r="F22" s="105"/>
      <c r="G22" s="105"/>
      <c r="H22" s="105"/>
      <c r="I22" s="105"/>
      <c r="J22" s="105"/>
      <c r="K22" s="105"/>
      <c r="L22" s="105"/>
      <c r="M22" s="106"/>
      <c r="N22" s="94">
        <v>8</v>
      </c>
      <c r="O22" s="94">
        <v>5</v>
      </c>
      <c r="P22" s="94">
        <v>0</v>
      </c>
      <c r="Q22" s="95">
        <f>IF(S25=TRUE,8,S23)</f>
        <v>0</v>
      </c>
      <c r="R22" s="96" t="s">
        <v>9</v>
      </c>
    </row>
    <row r="23" spans="1:21" ht="14.25" customHeight="1" x14ac:dyDescent="0.15">
      <c r="A23" s="140"/>
      <c r="B23" s="145"/>
      <c r="C23" s="103"/>
      <c r="D23" s="107"/>
      <c r="E23" s="108"/>
      <c r="F23" s="108"/>
      <c r="G23" s="108"/>
      <c r="H23" s="108"/>
      <c r="I23" s="108"/>
      <c r="J23" s="108"/>
      <c r="K23" s="108"/>
      <c r="L23" s="108"/>
      <c r="M23" s="109"/>
      <c r="N23" s="94"/>
      <c r="O23" s="94"/>
      <c r="P23" s="94"/>
      <c r="Q23" s="95"/>
      <c r="R23" s="96"/>
      <c r="S23" s="8">
        <f>IF(G24=" ",0,S24)</f>
        <v>0</v>
      </c>
    </row>
    <row r="24" spans="1:21" ht="14.25" customHeight="1" x14ac:dyDescent="0.15">
      <c r="A24" s="140"/>
      <c r="B24" s="145"/>
      <c r="C24" s="22" t="s">
        <v>6</v>
      </c>
      <c r="D24" s="157" t="s">
        <v>39</v>
      </c>
      <c r="E24" s="158"/>
      <c r="F24" s="158"/>
      <c r="G24" s="23">
        <f>IF(I24=0,0,ROUNDDOWN(K24/I24*100,1))</f>
        <v>0</v>
      </c>
      <c r="H24" s="11" t="s">
        <v>36</v>
      </c>
      <c r="I24" s="12"/>
      <c r="J24" s="11" t="s">
        <v>30</v>
      </c>
      <c r="K24" s="12"/>
      <c r="L24" s="179" t="s">
        <v>40</v>
      </c>
      <c r="M24" s="179"/>
      <c r="N24" s="150" t="s">
        <v>90</v>
      </c>
      <c r="O24" s="97" t="s">
        <v>100</v>
      </c>
      <c r="P24" s="97"/>
      <c r="Q24" s="97"/>
      <c r="R24" s="97"/>
      <c r="S24" s="8">
        <f>IF(G24&lt;=49,0,IF(G24&gt;=80,8,5))</f>
        <v>0</v>
      </c>
    </row>
    <row r="25" spans="1:21" ht="14.25" customHeight="1" x14ac:dyDescent="0.15">
      <c r="A25" s="140"/>
      <c r="B25" s="145"/>
      <c r="C25" s="22"/>
      <c r="D25" s="24"/>
      <c r="E25" s="11"/>
      <c r="F25" s="11"/>
      <c r="G25" s="25"/>
      <c r="H25" s="11"/>
      <c r="I25" s="26"/>
      <c r="J25" s="11"/>
      <c r="K25" s="26"/>
      <c r="L25" s="27"/>
      <c r="M25" s="27"/>
      <c r="N25" s="150"/>
      <c r="O25" s="97"/>
      <c r="P25" s="97"/>
      <c r="Q25" s="97"/>
      <c r="R25" s="97"/>
      <c r="S25" s="28" t="b">
        <v>0</v>
      </c>
    </row>
    <row r="26" spans="1:21" ht="14.25" customHeight="1" x14ac:dyDescent="0.15">
      <c r="A26" s="140"/>
      <c r="B26" s="145"/>
      <c r="C26" s="29"/>
      <c r="D26" s="180" t="s">
        <v>42</v>
      </c>
      <c r="E26" s="181"/>
      <c r="F26" s="181"/>
      <c r="G26" s="181"/>
      <c r="H26" s="181"/>
      <c r="I26" s="12"/>
      <c r="J26" s="11" t="s">
        <v>43</v>
      </c>
      <c r="K26" s="11"/>
      <c r="L26" s="11"/>
      <c r="M26" s="11"/>
      <c r="N26" s="150"/>
      <c r="O26" s="97"/>
      <c r="P26" s="97"/>
      <c r="Q26" s="97"/>
      <c r="R26" s="97"/>
    </row>
    <row r="27" spans="1:21" ht="14.25" customHeight="1" x14ac:dyDescent="0.15">
      <c r="A27" s="143"/>
      <c r="B27" s="146"/>
      <c r="C27" s="30"/>
      <c r="D27" s="159"/>
      <c r="E27" s="110"/>
      <c r="F27" s="110"/>
      <c r="G27" s="110"/>
      <c r="H27" s="110"/>
      <c r="I27" s="110"/>
      <c r="J27" s="110"/>
      <c r="K27" s="110"/>
      <c r="L27" s="110"/>
      <c r="M27" s="110"/>
      <c r="N27" s="110"/>
      <c r="O27" s="110"/>
      <c r="P27" s="110"/>
      <c r="Q27" s="110"/>
      <c r="R27" s="160"/>
    </row>
    <row r="28" spans="1:21" ht="14.25" customHeight="1" x14ac:dyDescent="0.15">
      <c r="A28" s="153" t="s">
        <v>10</v>
      </c>
      <c r="B28" s="141" t="s">
        <v>26</v>
      </c>
      <c r="C28" s="102">
        <v>4</v>
      </c>
      <c r="D28" s="104" t="s">
        <v>44</v>
      </c>
      <c r="E28" s="105"/>
      <c r="F28" s="105"/>
      <c r="G28" s="105"/>
      <c r="H28" s="105"/>
      <c r="I28" s="105"/>
      <c r="J28" s="105"/>
      <c r="K28" s="105"/>
      <c r="L28" s="105"/>
      <c r="M28" s="106"/>
      <c r="N28" s="94">
        <v>7</v>
      </c>
      <c r="O28" s="94">
        <v>4</v>
      </c>
      <c r="P28" s="94">
        <v>0</v>
      </c>
      <c r="Q28" s="95">
        <f>IF(S31=TRUE,7,S29)</f>
        <v>0</v>
      </c>
      <c r="R28" s="96" t="s">
        <v>9</v>
      </c>
    </row>
    <row r="29" spans="1:21" ht="14.25" customHeight="1" x14ac:dyDescent="0.15">
      <c r="A29" s="154"/>
      <c r="B29" s="142"/>
      <c r="C29" s="103"/>
      <c r="D29" s="107"/>
      <c r="E29" s="108"/>
      <c r="F29" s="108"/>
      <c r="G29" s="108"/>
      <c r="H29" s="108"/>
      <c r="I29" s="108"/>
      <c r="J29" s="108"/>
      <c r="K29" s="108"/>
      <c r="L29" s="108"/>
      <c r="M29" s="109"/>
      <c r="N29" s="94"/>
      <c r="O29" s="94"/>
      <c r="P29" s="94"/>
      <c r="Q29" s="95"/>
      <c r="R29" s="96"/>
      <c r="S29" s="8">
        <f>IF(F30=" ",0,S30)</f>
        <v>0</v>
      </c>
    </row>
    <row r="30" spans="1:21" ht="14.25" customHeight="1" x14ac:dyDescent="0.15">
      <c r="A30" s="154"/>
      <c r="B30" s="142"/>
      <c r="C30" s="19" t="s">
        <v>6</v>
      </c>
      <c r="D30" s="147" t="s">
        <v>45</v>
      </c>
      <c r="E30" s="148"/>
      <c r="F30" s="23">
        <f>IF(I30=0,0,ROUNDDOWN(K30/I30*100,1))</f>
        <v>0</v>
      </c>
      <c r="G30" s="31" t="s">
        <v>46</v>
      </c>
      <c r="H30" s="32" t="s">
        <v>48</v>
      </c>
      <c r="I30" s="33"/>
      <c r="J30" s="34" t="s">
        <v>37</v>
      </c>
      <c r="K30" s="35"/>
      <c r="L30" s="149" t="s">
        <v>49</v>
      </c>
      <c r="M30" s="149"/>
      <c r="N30" s="150" t="s">
        <v>90</v>
      </c>
      <c r="O30" s="97" t="s">
        <v>96</v>
      </c>
      <c r="P30" s="97"/>
      <c r="Q30" s="97"/>
      <c r="R30" s="97"/>
      <c r="S30" s="8">
        <f>IF(F30&lt;=49,0,IF(F30&gt;=80,7,4))</f>
        <v>0</v>
      </c>
    </row>
    <row r="31" spans="1:21" ht="14.25" customHeight="1" x14ac:dyDescent="0.15">
      <c r="A31" s="154"/>
      <c r="B31" s="142"/>
      <c r="C31" s="19"/>
      <c r="D31" s="36"/>
      <c r="E31" s="37"/>
      <c r="F31" s="38"/>
      <c r="G31" s="37"/>
      <c r="H31" s="32"/>
      <c r="I31" s="32"/>
      <c r="J31" s="34"/>
      <c r="K31" s="34"/>
      <c r="L31" s="34"/>
      <c r="M31" s="34"/>
      <c r="N31" s="150"/>
      <c r="O31" s="97"/>
      <c r="P31" s="97"/>
      <c r="Q31" s="97"/>
      <c r="R31" s="97"/>
      <c r="S31" s="39" t="b">
        <v>0</v>
      </c>
    </row>
    <row r="32" spans="1:21" ht="14.25" customHeight="1" x14ac:dyDescent="0.15">
      <c r="A32" s="154"/>
      <c r="B32" s="142"/>
      <c r="C32" s="40"/>
      <c r="D32" s="41"/>
      <c r="E32" s="42"/>
      <c r="F32" s="42"/>
      <c r="G32" s="42"/>
      <c r="H32" s="42"/>
      <c r="I32" s="42"/>
      <c r="J32" s="42"/>
      <c r="K32" s="42"/>
      <c r="L32" s="42"/>
      <c r="M32" s="42"/>
      <c r="N32" s="42"/>
      <c r="O32" s="42"/>
      <c r="P32" s="42"/>
      <c r="Q32" s="42"/>
      <c r="R32" s="43"/>
    </row>
    <row r="33" spans="1:19" ht="14.25" customHeight="1" x14ac:dyDescent="0.15">
      <c r="A33" s="154"/>
      <c r="B33" s="142"/>
      <c r="C33" s="102">
        <v>5</v>
      </c>
      <c r="D33" s="104" t="s">
        <v>156</v>
      </c>
      <c r="E33" s="105"/>
      <c r="F33" s="105"/>
      <c r="G33" s="105"/>
      <c r="H33" s="105"/>
      <c r="I33" s="105"/>
      <c r="J33" s="105"/>
      <c r="K33" s="105"/>
      <c r="L33" s="105"/>
      <c r="M33" s="106"/>
      <c r="N33" s="94">
        <v>7</v>
      </c>
      <c r="O33" s="94">
        <v>4</v>
      </c>
      <c r="P33" s="94">
        <v>0</v>
      </c>
      <c r="Q33" s="95">
        <f>IF(S36=TRUE,7,S34)</f>
        <v>0</v>
      </c>
      <c r="R33" s="96" t="s">
        <v>9</v>
      </c>
    </row>
    <row r="34" spans="1:19" ht="14.25" customHeight="1" x14ac:dyDescent="0.15">
      <c r="A34" s="154"/>
      <c r="B34" s="142"/>
      <c r="C34" s="103"/>
      <c r="D34" s="107"/>
      <c r="E34" s="108"/>
      <c r="F34" s="108"/>
      <c r="G34" s="108"/>
      <c r="H34" s="108"/>
      <c r="I34" s="108"/>
      <c r="J34" s="108"/>
      <c r="K34" s="108"/>
      <c r="L34" s="108"/>
      <c r="M34" s="109"/>
      <c r="N34" s="94"/>
      <c r="O34" s="94"/>
      <c r="P34" s="94"/>
      <c r="Q34" s="95"/>
      <c r="R34" s="96"/>
      <c r="S34" s="8">
        <f>IF(F35=" ",0,S35)</f>
        <v>0</v>
      </c>
    </row>
    <row r="35" spans="1:19" ht="14.25" customHeight="1" x14ac:dyDescent="0.15">
      <c r="A35" s="154"/>
      <c r="B35" s="142"/>
      <c r="C35" s="19" t="s">
        <v>6</v>
      </c>
      <c r="D35" s="147" t="s">
        <v>47</v>
      </c>
      <c r="E35" s="148"/>
      <c r="F35" s="44">
        <f>IF(I35=0,0,ROUNDDOWN(K35/I35*100,1))</f>
        <v>0</v>
      </c>
      <c r="G35" s="31" t="s">
        <v>46</v>
      </c>
      <c r="H35" s="32" t="s">
        <v>48</v>
      </c>
      <c r="I35" s="33"/>
      <c r="J35" s="34" t="s">
        <v>37</v>
      </c>
      <c r="K35" s="35"/>
      <c r="L35" s="149" t="s">
        <v>49</v>
      </c>
      <c r="M35" s="149"/>
      <c r="N35" s="150" t="s">
        <v>90</v>
      </c>
      <c r="O35" s="97" t="s">
        <v>95</v>
      </c>
      <c r="P35" s="97"/>
      <c r="Q35" s="97"/>
      <c r="R35" s="97"/>
      <c r="S35" s="8">
        <f>IF(F35&lt;=29,0,IF(F35&gt;=50,7,4))</f>
        <v>0</v>
      </c>
    </row>
    <row r="36" spans="1:19" ht="14.25" customHeight="1" x14ac:dyDescent="0.15">
      <c r="A36" s="154"/>
      <c r="B36" s="142"/>
      <c r="C36" s="19"/>
      <c r="D36" s="36"/>
      <c r="E36" s="37"/>
      <c r="F36" s="45"/>
      <c r="G36" s="37"/>
      <c r="H36" s="32"/>
      <c r="I36" s="46"/>
      <c r="J36" s="47"/>
      <c r="K36" s="48"/>
      <c r="L36" s="34"/>
      <c r="M36" s="34"/>
      <c r="N36" s="150"/>
      <c r="O36" s="97"/>
      <c r="P36" s="97"/>
      <c r="Q36" s="97"/>
      <c r="R36" s="97"/>
      <c r="S36" s="28" t="b">
        <v>0</v>
      </c>
    </row>
    <row r="37" spans="1:19" ht="14.25" customHeight="1" x14ac:dyDescent="0.15">
      <c r="A37" s="154"/>
      <c r="B37" s="142"/>
      <c r="C37" s="19"/>
      <c r="D37" s="151" t="s">
        <v>50</v>
      </c>
      <c r="E37" s="152"/>
      <c r="F37" s="38"/>
      <c r="G37" s="37"/>
      <c r="H37" s="33"/>
      <c r="I37" s="32"/>
      <c r="J37" s="34"/>
      <c r="K37" s="34"/>
      <c r="L37" s="34"/>
      <c r="M37" s="21"/>
      <c r="N37" s="150"/>
      <c r="O37" s="97"/>
      <c r="P37" s="97"/>
      <c r="Q37" s="97"/>
      <c r="R37" s="97"/>
    </row>
    <row r="38" spans="1:19" ht="14.25" customHeight="1" x14ac:dyDescent="0.15">
      <c r="A38" s="155"/>
      <c r="B38" s="156"/>
      <c r="C38" s="16"/>
      <c r="D38" s="136"/>
      <c r="E38" s="137"/>
      <c r="F38" s="49"/>
      <c r="G38" s="50"/>
      <c r="H38" s="138"/>
      <c r="I38" s="138"/>
      <c r="J38" s="138"/>
      <c r="K38" s="138"/>
      <c r="L38" s="138"/>
      <c r="M38" s="138"/>
      <c r="N38" s="138"/>
      <c r="O38" s="138"/>
      <c r="P38" s="138"/>
      <c r="Q38" s="138"/>
      <c r="R38" s="51" t="s">
        <v>51</v>
      </c>
      <c r="S38" s="3" t="b">
        <f>IF(H38="",FALSE,TRUE)</f>
        <v>0</v>
      </c>
    </row>
    <row r="39" spans="1:19" ht="14.25" customHeight="1" x14ac:dyDescent="0.15">
      <c r="A39" s="139" t="s">
        <v>11</v>
      </c>
      <c r="B39" s="141" t="s">
        <v>28</v>
      </c>
      <c r="C39" s="102">
        <v>6</v>
      </c>
      <c r="D39" s="104" t="s">
        <v>52</v>
      </c>
      <c r="E39" s="105"/>
      <c r="F39" s="105"/>
      <c r="G39" s="105"/>
      <c r="H39" s="105"/>
      <c r="I39" s="105"/>
      <c r="J39" s="105"/>
      <c r="K39" s="105"/>
      <c r="L39" s="105"/>
      <c r="M39" s="106"/>
      <c r="N39" s="94">
        <v>6</v>
      </c>
      <c r="O39" s="94">
        <v>3</v>
      </c>
      <c r="P39" s="94">
        <v>0</v>
      </c>
      <c r="Q39" s="95">
        <f>IF(S41=TRUE,S39,0)</f>
        <v>0</v>
      </c>
      <c r="R39" s="96" t="s">
        <v>9</v>
      </c>
      <c r="S39" s="3">
        <f>IF(S40=0,0,IF(S40=1,3,6))</f>
        <v>0</v>
      </c>
    </row>
    <row r="40" spans="1:19" ht="14.25" customHeight="1" x14ac:dyDescent="0.15">
      <c r="A40" s="140"/>
      <c r="B40" s="142"/>
      <c r="C40" s="103"/>
      <c r="D40" s="107"/>
      <c r="E40" s="108"/>
      <c r="F40" s="108"/>
      <c r="G40" s="108"/>
      <c r="H40" s="108"/>
      <c r="I40" s="108"/>
      <c r="J40" s="108"/>
      <c r="K40" s="108"/>
      <c r="L40" s="108"/>
      <c r="M40" s="109"/>
      <c r="N40" s="94"/>
      <c r="O40" s="94"/>
      <c r="P40" s="94"/>
      <c r="Q40" s="95"/>
      <c r="R40" s="96"/>
      <c r="S40" s="3">
        <f>COUNTIF(S42:S44,TRUE)</f>
        <v>0</v>
      </c>
    </row>
    <row r="41" spans="1:19" ht="14.25" customHeight="1" x14ac:dyDescent="0.15">
      <c r="A41" s="140"/>
      <c r="B41" s="142"/>
      <c r="C41" s="52"/>
      <c r="D41" s="53" t="s">
        <v>53</v>
      </c>
      <c r="E41" s="21"/>
      <c r="F41" s="21"/>
      <c r="G41" s="21"/>
      <c r="H41" s="21"/>
      <c r="I41" s="21"/>
      <c r="J41" s="21"/>
      <c r="K41" s="21"/>
      <c r="L41" s="21"/>
      <c r="M41" s="21"/>
      <c r="N41" s="54" t="s">
        <v>90</v>
      </c>
      <c r="O41" s="97" t="s">
        <v>91</v>
      </c>
      <c r="P41" s="97"/>
      <c r="Q41" s="97"/>
      <c r="R41" s="97"/>
      <c r="S41" s="3" t="b">
        <f>IF(COUNTIF(S42:S44,TRUE)=0,FALSE,TRUE)</f>
        <v>0</v>
      </c>
    </row>
    <row r="42" spans="1:19" ht="14.25" customHeight="1" x14ac:dyDescent="0.15">
      <c r="A42" s="140"/>
      <c r="B42" s="142"/>
      <c r="C42" s="14"/>
      <c r="D42" s="55"/>
      <c r="E42" s="134" t="s">
        <v>54</v>
      </c>
      <c r="F42" s="134"/>
      <c r="G42" s="134"/>
      <c r="H42" s="134"/>
      <c r="I42" s="134"/>
      <c r="J42" s="134"/>
      <c r="K42" s="134"/>
      <c r="L42" s="134"/>
      <c r="M42" s="134"/>
      <c r="N42" s="134"/>
      <c r="O42" s="134"/>
      <c r="P42" s="134"/>
      <c r="Q42" s="134"/>
      <c r="R42" s="135"/>
      <c r="S42" s="39" t="b">
        <v>0</v>
      </c>
    </row>
    <row r="43" spans="1:19" ht="14.25" customHeight="1" x14ac:dyDescent="0.15">
      <c r="A43" s="140"/>
      <c r="B43" s="142"/>
      <c r="C43" s="14"/>
      <c r="D43" s="56"/>
      <c r="E43" s="98" t="s">
        <v>55</v>
      </c>
      <c r="F43" s="98"/>
      <c r="G43" s="98"/>
      <c r="H43" s="98"/>
      <c r="I43" s="98"/>
      <c r="J43" s="98"/>
      <c r="K43" s="98"/>
      <c r="L43" s="98"/>
      <c r="M43" s="98"/>
      <c r="N43" s="98"/>
      <c r="O43" s="98"/>
      <c r="P43" s="17"/>
      <c r="Q43" s="57"/>
      <c r="R43" s="58"/>
      <c r="S43" s="39" t="b">
        <v>0</v>
      </c>
    </row>
    <row r="44" spans="1:19" ht="14.25" customHeight="1" x14ac:dyDescent="0.15">
      <c r="A44" s="140"/>
      <c r="B44" s="142"/>
      <c r="C44" s="16"/>
      <c r="D44" s="59"/>
      <c r="E44" s="110" t="s">
        <v>56</v>
      </c>
      <c r="F44" s="110"/>
      <c r="G44" s="110"/>
      <c r="H44" s="110"/>
      <c r="I44" s="111"/>
      <c r="J44" s="111"/>
      <c r="K44" s="111"/>
      <c r="L44" s="111"/>
      <c r="M44" s="111"/>
      <c r="N44" s="111"/>
      <c r="O44" s="111"/>
      <c r="P44" s="111"/>
      <c r="Q44" s="111"/>
      <c r="R44" s="51" t="s">
        <v>51</v>
      </c>
      <c r="S44" s="3" t="b">
        <f>IF(I44="",FALSE,TRUE)</f>
        <v>0</v>
      </c>
    </row>
    <row r="45" spans="1:19" ht="14.25" customHeight="1" x14ac:dyDescent="0.15">
      <c r="A45" s="140"/>
      <c r="B45" s="142"/>
      <c r="C45" s="102">
        <v>7</v>
      </c>
      <c r="D45" s="104" t="s">
        <v>57</v>
      </c>
      <c r="E45" s="105"/>
      <c r="F45" s="105"/>
      <c r="G45" s="105"/>
      <c r="H45" s="105"/>
      <c r="I45" s="105"/>
      <c r="J45" s="105"/>
      <c r="K45" s="105"/>
      <c r="L45" s="105"/>
      <c r="M45" s="106"/>
      <c r="N45" s="94">
        <v>5</v>
      </c>
      <c r="O45" s="94">
        <v>2</v>
      </c>
      <c r="P45" s="94">
        <v>0</v>
      </c>
      <c r="Q45" s="95">
        <f>IF(S47=TRUE,S45,0)</f>
        <v>0</v>
      </c>
      <c r="R45" s="96" t="s">
        <v>9</v>
      </c>
      <c r="S45" s="3">
        <f>IF(S46=0,0,IF(S46=1,2,5))</f>
        <v>0</v>
      </c>
    </row>
    <row r="46" spans="1:19" ht="14.25" customHeight="1" x14ac:dyDescent="0.15">
      <c r="A46" s="140"/>
      <c r="B46" s="142"/>
      <c r="C46" s="103"/>
      <c r="D46" s="107"/>
      <c r="E46" s="108"/>
      <c r="F46" s="108"/>
      <c r="G46" s="108"/>
      <c r="H46" s="108"/>
      <c r="I46" s="108"/>
      <c r="J46" s="108"/>
      <c r="K46" s="108"/>
      <c r="L46" s="108"/>
      <c r="M46" s="109"/>
      <c r="N46" s="94"/>
      <c r="O46" s="94"/>
      <c r="P46" s="94"/>
      <c r="Q46" s="95"/>
      <c r="R46" s="96"/>
      <c r="S46" s="3">
        <f>COUNTIF(S48:S50,TRUE)</f>
        <v>0</v>
      </c>
    </row>
    <row r="47" spans="1:19" ht="14.25" customHeight="1" x14ac:dyDescent="0.15">
      <c r="A47" s="140"/>
      <c r="B47" s="142"/>
      <c r="C47" s="52"/>
      <c r="D47" s="27" t="s">
        <v>53</v>
      </c>
      <c r="E47" s="11"/>
      <c r="F47" s="11"/>
      <c r="G47" s="11"/>
      <c r="H47" s="11"/>
      <c r="I47" s="11"/>
      <c r="J47" s="11"/>
      <c r="K47" s="11"/>
      <c r="L47" s="11"/>
      <c r="M47" s="11"/>
      <c r="N47" s="54" t="s">
        <v>90</v>
      </c>
      <c r="O47" s="97" t="s">
        <v>92</v>
      </c>
      <c r="P47" s="97"/>
      <c r="Q47" s="97"/>
      <c r="R47" s="97"/>
      <c r="S47" s="3" t="b">
        <f>IF(COUNTIF(S48:S50,TRUE)=0,FALSE,TRUE)</f>
        <v>0</v>
      </c>
    </row>
    <row r="48" spans="1:19" ht="14.25" customHeight="1" x14ac:dyDescent="0.15">
      <c r="A48" s="140"/>
      <c r="B48" s="142"/>
      <c r="C48" s="14"/>
      <c r="D48" s="12"/>
      <c r="E48" s="98" t="s">
        <v>58</v>
      </c>
      <c r="F48" s="98"/>
      <c r="G48" s="98"/>
      <c r="H48" s="98"/>
      <c r="I48" s="98"/>
      <c r="J48" s="98"/>
      <c r="K48" s="98"/>
      <c r="L48" s="98"/>
      <c r="M48" s="98"/>
      <c r="N48" s="98"/>
      <c r="O48" s="98"/>
      <c r="P48" s="98"/>
      <c r="Q48" s="98"/>
      <c r="R48" s="99"/>
      <c r="S48" s="39" t="b">
        <v>0</v>
      </c>
    </row>
    <row r="49" spans="1:19" ht="14.25" customHeight="1" x14ac:dyDescent="0.15">
      <c r="A49" s="140"/>
      <c r="B49" s="142"/>
      <c r="C49" s="14"/>
      <c r="D49" s="12"/>
      <c r="E49" s="98" t="s">
        <v>59</v>
      </c>
      <c r="F49" s="98"/>
      <c r="G49" s="98"/>
      <c r="H49" s="98"/>
      <c r="I49" s="98"/>
      <c r="J49" s="98"/>
      <c r="K49" s="98"/>
      <c r="L49" s="98"/>
      <c r="M49" s="98"/>
      <c r="N49" s="98"/>
      <c r="O49" s="98"/>
      <c r="P49" s="98"/>
      <c r="Q49" s="98"/>
      <c r="R49" s="99"/>
      <c r="S49" s="39" t="b">
        <v>0</v>
      </c>
    </row>
    <row r="50" spans="1:19" ht="14.25" customHeight="1" x14ac:dyDescent="0.15">
      <c r="A50" s="140"/>
      <c r="B50" s="142"/>
      <c r="C50" s="16"/>
      <c r="D50" s="26"/>
      <c r="E50" s="110" t="s">
        <v>56</v>
      </c>
      <c r="F50" s="110"/>
      <c r="G50" s="110"/>
      <c r="H50" s="110"/>
      <c r="I50" s="111"/>
      <c r="J50" s="111"/>
      <c r="K50" s="111"/>
      <c r="L50" s="111"/>
      <c r="M50" s="111"/>
      <c r="N50" s="111"/>
      <c r="O50" s="111"/>
      <c r="P50" s="111"/>
      <c r="Q50" s="111"/>
      <c r="R50" s="51" t="s">
        <v>51</v>
      </c>
      <c r="S50" s="3" t="b">
        <f>IF(I50="",FALSE,TRUE)</f>
        <v>0</v>
      </c>
    </row>
    <row r="51" spans="1:19" ht="14.25" customHeight="1" x14ac:dyDescent="0.15">
      <c r="A51" s="140"/>
      <c r="B51" s="142"/>
      <c r="C51" s="132">
        <v>8</v>
      </c>
      <c r="D51" s="104" t="s">
        <v>60</v>
      </c>
      <c r="E51" s="105"/>
      <c r="F51" s="105"/>
      <c r="G51" s="105"/>
      <c r="H51" s="105"/>
      <c r="I51" s="105"/>
      <c r="J51" s="105"/>
      <c r="K51" s="105"/>
      <c r="L51" s="105"/>
      <c r="M51" s="106"/>
      <c r="N51" s="94">
        <v>6</v>
      </c>
      <c r="O51" s="94">
        <v>3</v>
      </c>
      <c r="P51" s="94">
        <v>0</v>
      </c>
      <c r="Q51" s="95">
        <f>IF(S53=TRUE,S51,0)</f>
        <v>0</v>
      </c>
      <c r="R51" s="96" t="s">
        <v>9</v>
      </c>
      <c r="S51" s="3">
        <f>IF(S52=0,0,IF(S52=1,3,6))</f>
        <v>0</v>
      </c>
    </row>
    <row r="52" spans="1:19" ht="14.25" customHeight="1" x14ac:dyDescent="0.15">
      <c r="A52" s="140"/>
      <c r="B52" s="142"/>
      <c r="C52" s="133"/>
      <c r="D52" s="107"/>
      <c r="E52" s="108"/>
      <c r="F52" s="108"/>
      <c r="G52" s="108"/>
      <c r="H52" s="108"/>
      <c r="I52" s="108"/>
      <c r="J52" s="108"/>
      <c r="K52" s="108"/>
      <c r="L52" s="108"/>
      <c r="M52" s="109"/>
      <c r="N52" s="94"/>
      <c r="O52" s="94"/>
      <c r="P52" s="94"/>
      <c r="Q52" s="95"/>
      <c r="R52" s="96"/>
      <c r="S52" s="3">
        <f>COUNTIF(S54:S56,TRUE)</f>
        <v>0</v>
      </c>
    </row>
    <row r="53" spans="1:19" ht="14.25" customHeight="1" x14ac:dyDescent="0.15">
      <c r="A53" s="140"/>
      <c r="B53" s="142"/>
      <c r="C53" s="60"/>
      <c r="D53" s="61" t="s">
        <v>53</v>
      </c>
      <c r="E53" s="31"/>
      <c r="F53" s="31"/>
      <c r="G53" s="31"/>
      <c r="H53" s="31"/>
      <c r="I53" s="31"/>
      <c r="J53" s="31"/>
      <c r="K53" s="31"/>
      <c r="L53" s="31"/>
      <c r="M53" s="31"/>
      <c r="N53" s="54" t="s">
        <v>90</v>
      </c>
      <c r="O53" s="97" t="s">
        <v>91</v>
      </c>
      <c r="P53" s="97"/>
      <c r="Q53" s="97"/>
      <c r="R53" s="97"/>
      <c r="S53" s="3" t="b">
        <f>IF(COUNTIF(S54:S56,TRUE)=0,FALSE,TRUE)</f>
        <v>0</v>
      </c>
    </row>
    <row r="54" spans="1:19" ht="14.25" customHeight="1" x14ac:dyDescent="0.15">
      <c r="A54" s="140"/>
      <c r="B54" s="142"/>
      <c r="C54" s="32"/>
      <c r="D54" s="62"/>
      <c r="E54" s="98" t="s">
        <v>61</v>
      </c>
      <c r="F54" s="98"/>
      <c r="G54" s="98"/>
      <c r="H54" s="98"/>
      <c r="I54" s="98"/>
      <c r="J54" s="98"/>
      <c r="K54" s="98"/>
      <c r="L54" s="98"/>
      <c r="M54" s="98"/>
      <c r="N54" s="98"/>
      <c r="O54" s="98"/>
      <c r="P54" s="98"/>
      <c r="Q54" s="98"/>
      <c r="R54" s="99"/>
      <c r="S54" s="39" t="b">
        <v>0</v>
      </c>
    </row>
    <row r="55" spans="1:19" ht="14.25" customHeight="1" x14ac:dyDescent="0.15">
      <c r="A55" s="140"/>
      <c r="B55" s="142"/>
      <c r="C55" s="32"/>
      <c r="D55" s="62"/>
      <c r="E55" s="98" t="s">
        <v>62</v>
      </c>
      <c r="F55" s="98"/>
      <c r="G55" s="98"/>
      <c r="H55" s="98"/>
      <c r="I55" s="98"/>
      <c r="J55" s="98"/>
      <c r="K55" s="98"/>
      <c r="L55" s="98"/>
      <c r="M55" s="98"/>
      <c r="N55" s="98"/>
      <c r="O55" s="98"/>
      <c r="P55" s="98"/>
      <c r="Q55" s="98"/>
      <c r="R55" s="99"/>
      <c r="S55" s="39" t="b">
        <v>0</v>
      </c>
    </row>
    <row r="56" spans="1:19" ht="14.25" customHeight="1" x14ac:dyDescent="0.15">
      <c r="A56" s="140"/>
      <c r="B56" s="142"/>
      <c r="C56" s="32"/>
      <c r="D56" s="62"/>
      <c r="E56" s="98" t="s">
        <v>63</v>
      </c>
      <c r="F56" s="98"/>
      <c r="G56" s="98"/>
      <c r="H56" s="98"/>
      <c r="I56" s="98"/>
      <c r="J56" s="98"/>
      <c r="K56" s="98"/>
      <c r="L56" s="98"/>
      <c r="M56" s="98"/>
      <c r="N56" s="98"/>
      <c r="O56" s="98"/>
      <c r="P56" s="98"/>
      <c r="Q56" s="98"/>
      <c r="R56" s="99"/>
      <c r="S56" s="39" t="b">
        <v>0</v>
      </c>
    </row>
    <row r="57" spans="1:19" ht="11.25" customHeight="1" x14ac:dyDescent="0.15">
      <c r="A57" s="124" t="s">
        <v>0</v>
      </c>
      <c r="B57" s="124" t="s">
        <v>20</v>
      </c>
      <c r="C57" s="124" t="s">
        <v>21</v>
      </c>
      <c r="D57" s="125" t="s">
        <v>1</v>
      </c>
      <c r="E57" s="126"/>
      <c r="F57" s="126"/>
      <c r="G57" s="126"/>
      <c r="H57" s="126"/>
      <c r="I57" s="126"/>
      <c r="J57" s="126"/>
      <c r="K57" s="126"/>
      <c r="L57" s="126"/>
      <c r="M57" s="126"/>
      <c r="N57" s="119" t="s">
        <v>87</v>
      </c>
      <c r="O57" s="118" t="s">
        <v>2</v>
      </c>
      <c r="P57" s="119" t="s">
        <v>88</v>
      </c>
      <c r="Q57" s="121" t="s">
        <v>3</v>
      </c>
      <c r="R57" s="123" t="s">
        <v>4</v>
      </c>
    </row>
    <row r="58" spans="1:19" ht="20.25" customHeight="1" x14ac:dyDescent="0.15">
      <c r="A58" s="124"/>
      <c r="B58" s="124"/>
      <c r="C58" s="124"/>
      <c r="D58" s="127"/>
      <c r="E58" s="128"/>
      <c r="F58" s="128"/>
      <c r="G58" s="128"/>
      <c r="H58" s="128"/>
      <c r="I58" s="128"/>
      <c r="J58" s="128"/>
      <c r="K58" s="128"/>
      <c r="L58" s="128"/>
      <c r="M58" s="128"/>
      <c r="N58" s="120"/>
      <c r="O58" s="118"/>
      <c r="P58" s="120"/>
      <c r="Q58" s="121"/>
      <c r="R58" s="123"/>
    </row>
    <row r="59" spans="1:19" ht="12.75" customHeight="1" x14ac:dyDescent="0.15">
      <c r="A59" s="124"/>
      <c r="B59" s="124"/>
      <c r="C59" s="124"/>
      <c r="D59" s="129"/>
      <c r="E59" s="130"/>
      <c r="F59" s="130"/>
      <c r="G59" s="130"/>
      <c r="H59" s="130"/>
      <c r="I59" s="130"/>
      <c r="J59" s="130"/>
      <c r="K59" s="130"/>
      <c r="L59" s="130"/>
      <c r="M59" s="131"/>
      <c r="N59" s="6" t="s">
        <v>5</v>
      </c>
      <c r="O59" s="7" t="s">
        <v>5</v>
      </c>
      <c r="P59" s="6" t="s">
        <v>5</v>
      </c>
      <c r="Q59" s="122"/>
      <c r="R59" s="123"/>
    </row>
    <row r="60" spans="1:19" ht="14.25" customHeight="1" x14ac:dyDescent="0.15">
      <c r="A60" s="100" t="s">
        <v>16</v>
      </c>
      <c r="B60" s="101" t="s">
        <v>27</v>
      </c>
      <c r="C60" s="102">
        <v>9</v>
      </c>
      <c r="D60" s="104" t="s">
        <v>64</v>
      </c>
      <c r="E60" s="105"/>
      <c r="F60" s="105"/>
      <c r="G60" s="105"/>
      <c r="H60" s="105"/>
      <c r="I60" s="105"/>
      <c r="J60" s="105"/>
      <c r="K60" s="105"/>
      <c r="L60" s="105"/>
      <c r="M60" s="106"/>
      <c r="N60" s="94">
        <v>5</v>
      </c>
      <c r="O60" s="94">
        <v>2</v>
      </c>
      <c r="P60" s="94">
        <v>0</v>
      </c>
      <c r="Q60" s="95">
        <f>IF(S62=TRUE,S60,0)</f>
        <v>0</v>
      </c>
      <c r="R60" s="96" t="s">
        <v>9</v>
      </c>
      <c r="S60" s="3">
        <f>IF(S61=0,0,IF(S61=1,2,5))</f>
        <v>0</v>
      </c>
    </row>
    <row r="61" spans="1:19" ht="14.25" customHeight="1" x14ac:dyDescent="0.15">
      <c r="A61" s="100"/>
      <c r="B61" s="101"/>
      <c r="C61" s="103"/>
      <c r="D61" s="107"/>
      <c r="E61" s="108"/>
      <c r="F61" s="108"/>
      <c r="G61" s="108"/>
      <c r="H61" s="108"/>
      <c r="I61" s="108"/>
      <c r="J61" s="108"/>
      <c r="K61" s="108"/>
      <c r="L61" s="108"/>
      <c r="M61" s="109"/>
      <c r="N61" s="94"/>
      <c r="O61" s="94"/>
      <c r="P61" s="94"/>
      <c r="Q61" s="95"/>
      <c r="R61" s="96"/>
      <c r="S61" s="3">
        <f>COUNTIF(S63:S65,TRUE)</f>
        <v>0</v>
      </c>
    </row>
    <row r="62" spans="1:19" ht="14.25" customHeight="1" x14ac:dyDescent="0.15">
      <c r="A62" s="100"/>
      <c r="B62" s="101"/>
      <c r="C62" s="63"/>
      <c r="D62" s="29" t="s">
        <v>12</v>
      </c>
      <c r="E62" s="32"/>
      <c r="F62" s="32"/>
      <c r="G62" s="32"/>
      <c r="H62" s="32"/>
      <c r="I62" s="32"/>
      <c r="J62" s="32"/>
      <c r="K62" s="32"/>
      <c r="L62" s="32"/>
      <c r="M62" s="32"/>
      <c r="N62" s="54" t="s">
        <v>90</v>
      </c>
      <c r="O62" s="97" t="s">
        <v>92</v>
      </c>
      <c r="P62" s="97"/>
      <c r="Q62" s="97"/>
      <c r="R62" s="97"/>
      <c r="S62" s="3" t="b">
        <f>IF(COUNTIF(S63:S65,TRUE)=0,FALSE,TRUE)</f>
        <v>0</v>
      </c>
    </row>
    <row r="63" spans="1:19" ht="14.25" customHeight="1" x14ac:dyDescent="0.15">
      <c r="A63" s="100"/>
      <c r="B63" s="101"/>
      <c r="C63" s="14"/>
      <c r="D63" s="56"/>
      <c r="E63" s="98" t="s">
        <v>73</v>
      </c>
      <c r="F63" s="98"/>
      <c r="G63" s="98"/>
      <c r="H63" s="98"/>
      <c r="I63" s="98"/>
      <c r="J63" s="98"/>
      <c r="K63" s="98"/>
      <c r="L63" s="98"/>
      <c r="M63" s="98"/>
      <c r="N63" s="98"/>
      <c r="O63" s="98"/>
      <c r="P63" s="98"/>
      <c r="Q63" s="98"/>
      <c r="R63" s="99"/>
      <c r="S63" s="39" t="b">
        <v>0</v>
      </c>
    </row>
    <row r="64" spans="1:19" ht="14.25" customHeight="1" x14ac:dyDescent="0.15">
      <c r="A64" s="100"/>
      <c r="B64" s="101"/>
      <c r="C64" s="14"/>
      <c r="D64" s="56"/>
      <c r="E64" s="98" t="s">
        <v>74</v>
      </c>
      <c r="F64" s="98"/>
      <c r="G64" s="98"/>
      <c r="H64" s="98"/>
      <c r="I64" s="98"/>
      <c r="J64" s="98"/>
      <c r="K64" s="98"/>
      <c r="L64" s="98"/>
      <c r="M64" s="98"/>
      <c r="N64" s="98"/>
      <c r="O64" s="98"/>
      <c r="P64" s="98"/>
      <c r="Q64" s="98"/>
      <c r="R64" s="99"/>
      <c r="S64" s="39" t="b">
        <v>0</v>
      </c>
    </row>
    <row r="65" spans="1:19" ht="14.25" customHeight="1" x14ac:dyDescent="0.15">
      <c r="A65" s="100"/>
      <c r="B65" s="101"/>
      <c r="C65" s="16"/>
      <c r="D65" s="64"/>
      <c r="E65" s="110" t="s">
        <v>56</v>
      </c>
      <c r="F65" s="110"/>
      <c r="G65" s="110"/>
      <c r="H65" s="110"/>
      <c r="I65" s="111"/>
      <c r="J65" s="111"/>
      <c r="K65" s="111"/>
      <c r="L65" s="111"/>
      <c r="M65" s="111"/>
      <c r="N65" s="111"/>
      <c r="O65" s="111"/>
      <c r="P65" s="111"/>
      <c r="Q65" s="111"/>
      <c r="R65" s="51" t="s">
        <v>51</v>
      </c>
      <c r="S65" s="3" t="b">
        <f>IF(I65="",FALSE,TRUE)</f>
        <v>0</v>
      </c>
    </row>
    <row r="66" spans="1:19" ht="14.25" customHeight="1" x14ac:dyDescent="0.15">
      <c r="A66" s="100"/>
      <c r="B66" s="101"/>
      <c r="C66" s="102">
        <v>10</v>
      </c>
      <c r="D66" s="104" t="s">
        <v>70</v>
      </c>
      <c r="E66" s="105"/>
      <c r="F66" s="105"/>
      <c r="G66" s="105"/>
      <c r="H66" s="105"/>
      <c r="I66" s="105"/>
      <c r="J66" s="105"/>
      <c r="K66" s="105"/>
      <c r="L66" s="105"/>
      <c r="M66" s="106"/>
      <c r="N66" s="94">
        <v>6</v>
      </c>
      <c r="O66" s="94">
        <v>3</v>
      </c>
      <c r="P66" s="94">
        <v>0</v>
      </c>
      <c r="Q66" s="95">
        <f>IF(S68=TRUE,S66,0)</f>
        <v>0</v>
      </c>
      <c r="R66" s="96" t="s">
        <v>9</v>
      </c>
      <c r="S66" s="3">
        <f>IF(S67=0,0,IF(S67=1,3,6))</f>
        <v>0</v>
      </c>
    </row>
    <row r="67" spans="1:19" ht="14.25" customHeight="1" x14ac:dyDescent="0.15">
      <c r="A67" s="100"/>
      <c r="B67" s="101"/>
      <c r="C67" s="103"/>
      <c r="D67" s="107"/>
      <c r="E67" s="108"/>
      <c r="F67" s="108"/>
      <c r="G67" s="108"/>
      <c r="H67" s="108"/>
      <c r="I67" s="108"/>
      <c r="J67" s="108"/>
      <c r="K67" s="108"/>
      <c r="L67" s="108"/>
      <c r="M67" s="109"/>
      <c r="N67" s="94"/>
      <c r="O67" s="94"/>
      <c r="P67" s="94"/>
      <c r="Q67" s="95"/>
      <c r="R67" s="96"/>
      <c r="S67" s="3">
        <f>COUNTIF(S69:S71,TRUE)</f>
        <v>0</v>
      </c>
    </row>
    <row r="68" spans="1:19" ht="14.25" customHeight="1" x14ac:dyDescent="0.15">
      <c r="A68" s="100"/>
      <c r="B68" s="101"/>
      <c r="C68" s="64"/>
      <c r="D68" s="29" t="s">
        <v>12</v>
      </c>
      <c r="E68" s="32"/>
      <c r="F68" s="32"/>
      <c r="G68" s="32"/>
      <c r="H68" s="32"/>
      <c r="I68" s="32"/>
      <c r="J68" s="32"/>
      <c r="K68" s="32"/>
      <c r="L68" s="32"/>
      <c r="M68" s="32"/>
      <c r="N68" s="54" t="s">
        <v>90</v>
      </c>
      <c r="O68" s="97" t="s">
        <v>91</v>
      </c>
      <c r="P68" s="97"/>
      <c r="Q68" s="97"/>
      <c r="R68" s="97"/>
      <c r="S68" s="3" t="b">
        <f>IF(COUNTIF(S69:S71,TRUE)=0,FALSE,TRUE)</f>
        <v>0</v>
      </c>
    </row>
    <row r="69" spans="1:19" ht="14.25" customHeight="1" x14ac:dyDescent="0.15">
      <c r="A69" s="100"/>
      <c r="B69" s="101"/>
      <c r="C69" s="29"/>
      <c r="D69" s="56"/>
      <c r="E69" s="98" t="s">
        <v>75</v>
      </c>
      <c r="F69" s="98"/>
      <c r="G69" s="98"/>
      <c r="H69" s="98"/>
      <c r="I69" s="98"/>
      <c r="J69" s="98"/>
      <c r="K69" s="98"/>
      <c r="L69" s="98"/>
      <c r="M69" s="98"/>
      <c r="N69" s="98"/>
      <c r="O69" s="98"/>
      <c r="P69" s="98"/>
      <c r="Q69" s="98"/>
      <c r="R69" s="99"/>
      <c r="S69" s="39" t="b">
        <v>0</v>
      </c>
    </row>
    <row r="70" spans="1:19" ht="14.25" customHeight="1" x14ac:dyDescent="0.15">
      <c r="A70" s="100"/>
      <c r="B70" s="101"/>
      <c r="C70" s="29"/>
      <c r="D70" s="56"/>
      <c r="E70" s="98" t="s">
        <v>76</v>
      </c>
      <c r="F70" s="98"/>
      <c r="G70" s="98"/>
      <c r="H70" s="98"/>
      <c r="I70" s="98"/>
      <c r="J70" s="98"/>
      <c r="K70" s="98"/>
      <c r="L70" s="98"/>
      <c r="M70" s="98"/>
      <c r="N70" s="98"/>
      <c r="O70" s="98"/>
      <c r="P70" s="98"/>
      <c r="Q70" s="98"/>
      <c r="R70" s="99"/>
      <c r="S70" s="39" t="b">
        <v>0</v>
      </c>
    </row>
    <row r="71" spans="1:19" ht="14.25" customHeight="1" x14ac:dyDescent="0.15">
      <c r="A71" s="100"/>
      <c r="B71" s="101"/>
      <c r="C71" s="30"/>
      <c r="D71" s="64"/>
      <c r="E71" s="110" t="s">
        <v>56</v>
      </c>
      <c r="F71" s="110"/>
      <c r="G71" s="110"/>
      <c r="H71" s="110"/>
      <c r="I71" s="111"/>
      <c r="J71" s="111"/>
      <c r="K71" s="111"/>
      <c r="L71" s="111"/>
      <c r="M71" s="111"/>
      <c r="N71" s="111"/>
      <c r="O71" s="111"/>
      <c r="P71" s="111"/>
      <c r="Q71" s="111"/>
      <c r="R71" s="51" t="s">
        <v>51</v>
      </c>
      <c r="S71" s="3" t="b">
        <f>IF(I71="",FALSE,TRUE)</f>
        <v>0</v>
      </c>
    </row>
    <row r="72" spans="1:19" ht="14.25" customHeight="1" x14ac:dyDescent="0.15">
      <c r="A72" s="100" t="s">
        <v>17</v>
      </c>
      <c r="B72" s="101" t="s">
        <v>28</v>
      </c>
      <c r="C72" s="102">
        <v>11</v>
      </c>
      <c r="D72" s="104" t="s">
        <v>157</v>
      </c>
      <c r="E72" s="105"/>
      <c r="F72" s="105"/>
      <c r="G72" s="105"/>
      <c r="H72" s="105"/>
      <c r="I72" s="105"/>
      <c r="J72" s="105"/>
      <c r="K72" s="105"/>
      <c r="L72" s="105"/>
      <c r="M72" s="106"/>
      <c r="N72" s="94">
        <v>5</v>
      </c>
      <c r="O72" s="94">
        <v>2</v>
      </c>
      <c r="P72" s="94">
        <v>0</v>
      </c>
      <c r="Q72" s="95">
        <f>IF(S74=TRUE,S72,0)</f>
        <v>0</v>
      </c>
      <c r="R72" s="96" t="s">
        <v>9</v>
      </c>
      <c r="S72" s="3">
        <f>IF(S73=0,0,IF(S73=1,2,5))</f>
        <v>0</v>
      </c>
    </row>
    <row r="73" spans="1:19" ht="14.25" customHeight="1" x14ac:dyDescent="0.15">
      <c r="A73" s="100"/>
      <c r="B73" s="101"/>
      <c r="C73" s="103"/>
      <c r="D73" s="107"/>
      <c r="E73" s="108"/>
      <c r="F73" s="108"/>
      <c r="G73" s="108"/>
      <c r="H73" s="108"/>
      <c r="I73" s="108"/>
      <c r="J73" s="108"/>
      <c r="K73" s="108"/>
      <c r="L73" s="108"/>
      <c r="M73" s="109"/>
      <c r="N73" s="94"/>
      <c r="O73" s="94"/>
      <c r="P73" s="94"/>
      <c r="Q73" s="95"/>
      <c r="R73" s="96"/>
      <c r="S73" s="3">
        <f>COUNTIF(S75:S77,TRUE)</f>
        <v>0</v>
      </c>
    </row>
    <row r="74" spans="1:19" ht="14.25" customHeight="1" x14ac:dyDescent="0.15">
      <c r="A74" s="100"/>
      <c r="B74" s="101"/>
      <c r="C74" s="64"/>
      <c r="D74" s="29" t="s">
        <v>12</v>
      </c>
      <c r="E74" s="32"/>
      <c r="F74" s="32"/>
      <c r="G74" s="32"/>
      <c r="H74" s="32"/>
      <c r="I74" s="32"/>
      <c r="J74" s="32"/>
      <c r="K74" s="32"/>
      <c r="L74" s="32"/>
      <c r="M74" s="32"/>
      <c r="N74" s="54" t="s">
        <v>90</v>
      </c>
      <c r="O74" s="97" t="s">
        <v>92</v>
      </c>
      <c r="P74" s="97"/>
      <c r="Q74" s="97"/>
      <c r="R74" s="97"/>
      <c r="S74" s="3" t="b">
        <f>IF(COUNTIF(S75:S77,TRUE)=0,FALSE,TRUE)</f>
        <v>0</v>
      </c>
    </row>
    <row r="75" spans="1:19" ht="14.25" customHeight="1" x14ac:dyDescent="0.15">
      <c r="A75" s="100"/>
      <c r="B75" s="101"/>
      <c r="C75" s="29"/>
      <c r="D75" s="56"/>
      <c r="E75" s="98" t="s">
        <v>77</v>
      </c>
      <c r="F75" s="98"/>
      <c r="G75" s="98"/>
      <c r="H75" s="98"/>
      <c r="I75" s="98"/>
      <c r="J75" s="98"/>
      <c r="K75" s="98"/>
      <c r="L75" s="98"/>
      <c r="M75" s="98"/>
      <c r="N75" s="98"/>
      <c r="O75" s="98"/>
      <c r="P75" s="98"/>
      <c r="Q75" s="98"/>
      <c r="R75" s="99"/>
      <c r="S75" s="39" t="b">
        <v>0</v>
      </c>
    </row>
    <row r="76" spans="1:19" ht="14.25" customHeight="1" x14ac:dyDescent="0.15">
      <c r="A76" s="100"/>
      <c r="B76" s="101"/>
      <c r="C76" s="29"/>
      <c r="D76" s="56"/>
      <c r="E76" s="98" t="s">
        <v>78</v>
      </c>
      <c r="F76" s="98"/>
      <c r="G76" s="98"/>
      <c r="H76" s="98"/>
      <c r="I76" s="98"/>
      <c r="J76" s="98"/>
      <c r="K76" s="98"/>
      <c r="L76" s="98"/>
      <c r="M76" s="98"/>
      <c r="N76" s="98"/>
      <c r="O76" s="98"/>
      <c r="P76" s="98"/>
      <c r="Q76" s="98"/>
      <c r="R76" s="99"/>
      <c r="S76" s="39" t="b">
        <v>0</v>
      </c>
    </row>
    <row r="77" spans="1:19" ht="14.25" customHeight="1" x14ac:dyDescent="0.15">
      <c r="A77" s="100"/>
      <c r="B77" s="101"/>
      <c r="C77" s="30"/>
      <c r="D77" s="64"/>
      <c r="E77" s="110" t="s">
        <v>56</v>
      </c>
      <c r="F77" s="110"/>
      <c r="G77" s="110"/>
      <c r="H77" s="110"/>
      <c r="I77" s="111"/>
      <c r="J77" s="111"/>
      <c r="K77" s="111"/>
      <c r="L77" s="111"/>
      <c r="M77" s="111"/>
      <c r="N77" s="111"/>
      <c r="O77" s="111"/>
      <c r="P77" s="111"/>
      <c r="Q77" s="111"/>
      <c r="R77" s="51" t="s">
        <v>51</v>
      </c>
      <c r="S77" s="3" t="b">
        <f>IF(I77="",FALSE,TRUE)</f>
        <v>0</v>
      </c>
    </row>
    <row r="78" spans="1:19" ht="14.25" customHeight="1" x14ac:dyDescent="0.15">
      <c r="A78" s="100"/>
      <c r="B78" s="101"/>
      <c r="C78" s="102">
        <v>12</v>
      </c>
      <c r="D78" s="104" t="s">
        <v>69</v>
      </c>
      <c r="E78" s="105"/>
      <c r="F78" s="105"/>
      <c r="G78" s="105"/>
      <c r="H78" s="105"/>
      <c r="I78" s="105"/>
      <c r="J78" s="105"/>
      <c r="K78" s="105"/>
      <c r="L78" s="105"/>
      <c r="M78" s="106"/>
      <c r="N78" s="94">
        <v>5</v>
      </c>
      <c r="O78" s="94">
        <v>2</v>
      </c>
      <c r="P78" s="94">
        <v>0</v>
      </c>
      <c r="Q78" s="95">
        <f>IF(S80=TRUE,S78,0)</f>
        <v>0</v>
      </c>
      <c r="R78" s="96" t="s">
        <v>9</v>
      </c>
      <c r="S78" s="3">
        <f>IF(S79=0,0,IF(S79=1,2,5))</f>
        <v>0</v>
      </c>
    </row>
    <row r="79" spans="1:19" ht="14.25" customHeight="1" x14ac:dyDescent="0.15">
      <c r="A79" s="100"/>
      <c r="B79" s="101"/>
      <c r="C79" s="103"/>
      <c r="D79" s="107"/>
      <c r="E79" s="108"/>
      <c r="F79" s="108"/>
      <c r="G79" s="108"/>
      <c r="H79" s="108"/>
      <c r="I79" s="108"/>
      <c r="J79" s="108"/>
      <c r="K79" s="108"/>
      <c r="L79" s="108"/>
      <c r="M79" s="109"/>
      <c r="N79" s="94"/>
      <c r="O79" s="94"/>
      <c r="P79" s="94"/>
      <c r="Q79" s="95"/>
      <c r="R79" s="96"/>
      <c r="S79" s="3">
        <f>COUNTIF(S81:S83,TRUE)</f>
        <v>0</v>
      </c>
    </row>
    <row r="80" spans="1:19" ht="14.25" customHeight="1" x14ac:dyDescent="0.15">
      <c r="A80" s="100"/>
      <c r="B80" s="101"/>
      <c r="C80" s="64"/>
      <c r="D80" s="29" t="s">
        <v>12</v>
      </c>
      <c r="E80" s="32"/>
      <c r="F80" s="32"/>
      <c r="G80" s="32"/>
      <c r="H80" s="32"/>
      <c r="I80" s="32"/>
      <c r="J80" s="32"/>
      <c r="K80" s="32"/>
      <c r="L80" s="32"/>
      <c r="M80" s="32"/>
      <c r="N80" s="54" t="s">
        <v>90</v>
      </c>
      <c r="O80" s="97" t="s">
        <v>92</v>
      </c>
      <c r="P80" s="97"/>
      <c r="Q80" s="97"/>
      <c r="R80" s="97"/>
      <c r="S80" s="3" t="b">
        <f>IF(COUNTIF(S81:S83,TRUE)=0,FALSE,TRUE)</f>
        <v>0</v>
      </c>
    </row>
    <row r="81" spans="1:20" ht="14.25" customHeight="1" x14ac:dyDescent="0.15">
      <c r="A81" s="100"/>
      <c r="B81" s="101"/>
      <c r="C81" s="29"/>
      <c r="D81" s="56"/>
      <c r="E81" s="98" t="s">
        <v>79</v>
      </c>
      <c r="F81" s="98"/>
      <c r="G81" s="98"/>
      <c r="H81" s="98"/>
      <c r="I81" s="98"/>
      <c r="J81" s="98"/>
      <c r="K81" s="98"/>
      <c r="L81" s="98"/>
      <c r="M81" s="98"/>
      <c r="N81" s="98"/>
      <c r="O81" s="98"/>
      <c r="P81" s="98"/>
      <c r="Q81" s="98"/>
      <c r="R81" s="99"/>
      <c r="S81" s="39" t="b">
        <v>0</v>
      </c>
    </row>
    <row r="82" spans="1:20" ht="14.25" customHeight="1" x14ac:dyDescent="0.15">
      <c r="A82" s="100"/>
      <c r="B82" s="101"/>
      <c r="C82" s="29"/>
      <c r="D82" s="56"/>
      <c r="E82" s="98" t="s">
        <v>80</v>
      </c>
      <c r="F82" s="98"/>
      <c r="G82" s="98"/>
      <c r="H82" s="98"/>
      <c r="I82" s="98"/>
      <c r="J82" s="98"/>
      <c r="K82" s="98"/>
      <c r="L82" s="98"/>
      <c r="M82" s="98"/>
      <c r="N82" s="98"/>
      <c r="O82" s="98"/>
      <c r="P82" s="98"/>
      <c r="Q82" s="98"/>
      <c r="R82" s="99"/>
      <c r="S82" s="39" t="b">
        <v>0</v>
      </c>
    </row>
    <row r="83" spans="1:20" ht="14.25" customHeight="1" x14ac:dyDescent="0.15">
      <c r="A83" s="100"/>
      <c r="B83" s="101"/>
      <c r="C83" s="30"/>
      <c r="D83" s="64"/>
      <c r="E83" s="110" t="s">
        <v>56</v>
      </c>
      <c r="F83" s="110"/>
      <c r="G83" s="110"/>
      <c r="H83" s="110"/>
      <c r="I83" s="111"/>
      <c r="J83" s="111"/>
      <c r="K83" s="111"/>
      <c r="L83" s="111"/>
      <c r="M83" s="111"/>
      <c r="N83" s="111"/>
      <c r="O83" s="111"/>
      <c r="P83" s="111"/>
      <c r="Q83" s="111"/>
      <c r="R83" s="51" t="s">
        <v>51</v>
      </c>
      <c r="S83" s="3" t="b">
        <f>IF(I83="",FALSE,TRUE)</f>
        <v>0</v>
      </c>
    </row>
    <row r="84" spans="1:20" ht="13.5" customHeight="1" x14ac:dyDescent="0.15">
      <c r="A84" s="100" t="s">
        <v>18</v>
      </c>
      <c r="B84" s="101" t="s">
        <v>27</v>
      </c>
      <c r="C84" s="102">
        <v>13</v>
      </c>
      <c r="D84" s="104" t="s">
        <v>68</v>
      </c>
      <c r="E84" s="105"/>
      <c r="F84" s="105"/>
      <c r="G84" s="105"/>
      <c r="H84" s="105"/>
      <c r="I84" s="105"/>
      <c r="J84" s="105"/>
      <c r="K84" s="105"/>
      <c r="L84" s="105"/>
      <c r="M84" s="106"/>
      <c r="N84" s="94">
        <v>5</v>
      </c>
      <c r="O84" s="94">
        <v>2</v>
      </c>
      <c r="P84" s="94">
        <v>0</v>
      </c>
      <c r="Q84" s="95">
        <f>IF(S86=TRUE,S84,0)</f>
        <v>0</v>
      </c>
      <c r="R84" s="96" t="s">
        <v>9</v>
      </c>
      <c r="S84" s="3">
        <f>IF(S85=0,0,IF(S85=1,2,5))</f>
        <v>0</v>
      </c>
    </row>
    <row r="85" spans="1:20" ht="14.25" customHeight="1" x14ac:dyDescent="0.15">
      <c r="A85" s="100"/>
      <c r="B85" s="101"/>
      <c r="C85" s="103"/>
      <c r="D85" s="107"/>
      <c r="E85" s="108"/>
      <c r="F85" s="108"/>
      <c r="G85" s="108"/>
      <c r="H85" s="108"/>
      <c r="I85" s="108"/>
      <c r="J85" s="108"/>
      <c r="K85" s="108"/>
      <c r="L85" s="108"/>
      <c r="M85" s="109"/>
      <c r="N85" s="94"/>
      <c r="O85" s="94"/>
      <c r="P85" s="94"/>
      <c r="Q85" s="95"/>
      <c r="R85" s="96"/>
      <c r="S85" s="3">
        <f>COUNTIF(S87:S89,TRUE)</f>
        <v>0</v>
      </c>
    </row>
    <row r="86" spans="1:20" ht="14.25" customHeight="1" x14ac:dyDescent="0.15">
      <c r="A86" s="100"/>
      <c r="B86" s="101"/>
      <c r="C86" s="64"/>
      <c r="D86" s="29" t="s">
        <v>12</v>
      </c>
      <c r="E86" s="32"/>
      <c r="F86" s="32"/>
      <c r="G86" s="32"/>
      <c r="H86" s="32"/>
      <c r="I86" s="32"/>
      <c r="J86" s="32"/>
      <c r="K86" s="32"/>
      <c r="L86" s="32"/>
      <c r="M86" s="32"/>
      <c r="N86" s="54" t="s">
        <v>90</v>
      </c>
      <c r="O86" s="97" t="s">
        <v>92</v>
      </c>
      <c r="P86" s="97"/>
      <c r="Q86" s="97"/>
      <c r="R86" s="97"/>
      <c r="S86" s="3" t="b">
        <f>IF(COUNTIF(S87:S89,TRUE)=0,FALSE,TRUE)</f>
        <v>0</v>
      </c>
    </row>
    <row r="87" spans="1:20" ht="14.25" customHeight="1" x14ac:dyDescent="0.15">
      <c r="A87" s="100"/>
      <c r="B87" s="101"/>
      <c r="C87" s="29"/>
      <c r="D87" s="56"/>
      <c r="E87" s="98" t="s">
        <v>81</v>
      </c>
      <c r="F87" s="98"/>
      <c r="G87" s="98"/>
      <c r="H87" s="98"/>
      <c r="I87" s="98"/>
      <c r="J87" s="98"/>
      <c r="K87" s="98"/>
      <c r="L87" s="98"/>
      <c r="M87" s="98"/>
      <c r="N87" s="98"/>
      <c r="O87" s="98"/>
      <c r="P87" s="98"/>
      <c r="Q87" s="98"/>
      <c r="R87" s="99"/>
      <c r="S87" s="39" t="b">
        <v>0</v>
      </c>
    </row>
    <row r="88" spans="1:20" ht="14.25" customHeight="1" x14ac:dyDescent="0.15">
      <c r="A88" s="100"/>
      <c r="B88" s="101"/>
      <c r="C88" s="29"/>
      <c r="D88" s="56"/>
      <c r="E88" s="98" t="s">
        <v>82</v>
      </c>
      <c r="F88" s="98"/>
      <c r="G88" s="98"/>
      <c r="H88" s="98"/>
      <c r="I88" s="98"/>
      <c r="J88" s="98"/>
      <c r="K88" s="98"/>
      <c r="L88" s="98"/>
      <c r="M88" s="98"/>
      <c r="N88" s="98"/>
      <c r="O88" s="98"/>
      <c r="P88" s="98"/>
      <c r="Q88" s="98"/>
      <c r="R88" s="99"/>
      <c r="S88" s="39" t="b">
        <v>0</v>
      </c>
    </row>
    <row r="89" spans="1:20" ht="14.25" customHeight="1" x14ac:dyDescent="0.15">
      <c r="A89" s="100"/>
      <c r="B89" s="101"/>
      <c r="C89" s="30"/>
      <c r="D89" s="64"/>
      <c r="E89" s="110" t="s">
        <v>56</v>
      </c>
      <c r="F89" s="110"/>
      <c r="G89" s="110"/>
      <c r="H89" s="110"/>
      <c r="I89" s="111"/>
      <c r="J89" s="111"/>
      <c r="K89" s="111"/>
      <c r="L89" s="111"/>
      <c r="M89" s="111"/>
      <c r="N89" s="111"/>
      <c r="O89" s="111"/>
      <c r="P89" s="111"/>
      <c r="Q89" s="111"/>
      <c r="R89" s="51" t="s">
        <v>51</v>
      </c>
      <c r="S89" s="3" t="b">
        <f>IF(I89="",FALSE,TRUE)</f>
        <v>0</v>
      </c>
    </row>
    <row r="90" spans="1:20" ht="14.25" customHeight="1" x14ac:dyDescent="0.15">
      <c r="A90" s="100"/>
      <c r="B90" s="101"/>
      <c r="C90" s="102">
        <v>14</v>
      </c>
      <c r="D90" s="104" t="s">
        <v>67</v>
      </c>
      <c r="E90" s="105"/>
      <c r="F90" s="105"/>
      <c r="G90" s="105"/>
      <c r="H90" s="105"/>
      <c r="I90" s="105"/>
      <c r="J90" s="105"/>
      <c r="K90" s="105"/>
      <c r="L90" s="105"/>
      <c r="M90" s="106"/>
      <c r="N90" s="94">
        <v>6</v>
      </c>
      <c r="O90" s="94">
        <v>3</v>
      </c>
      <c r="P90" s="94">
        <v>0</v>
      </c>
      <c r="Q90" s="95">
        <f>IF(S92=TRUE,S90,0)</f>
        <v>0</v>
      </c>
      <c r="R90" s="96" t="s">
        <v>9</v>
      </c>
      <c r="S90" s="3">
        <f>IF(T93=6,6,T94+T95)</f>
        <v>0</v>
      </c>
    </row>
    <row r="91" spans="1:20" ht="14.25" customHeight="1" x14ac:dyDescent="0.15">
      <c r="A91" s="100"/>
      <c r="B91" s="101"/>
      <c r="C91" s="103"/>
      <c r="D91" s="107"/>
      <c r="E91" s="108"/>
      <c r="F91" s="108"/>
      <c r="G91" s="108"/>
      <c r="H91" s="108"/>
      <c r="I91" s="108"/>
      <c r="J91" s="108"/>
      <c r="K91" s="108"/>
      <c r="L91" s="108"/>
      <c r="M91" s="109"/>
      <c r="N91" s="94"/>
      <c r="O91" s="94"/>
      <c r="P91" s="94"/>
      <c r="Q91" s="95"/>
      <c r="R91" s="96"/>
      <c r="S91" s="3">
        <f>COUNTIF(S93:S95,TRUE)</f>
        <v>0</v>
      </c>
    </row>
    <row r="92" spans="1:20" ht="14.25" customHeight="1" x14ac:dyDescent="0.15">
      <c r="A92" s="100"/>
      <c r="B92" s="101"/>
      <c r="C92" s="64"/>
      <c r="D92" s="29" t="s">
        <v>12</v>
      </c>
      <c r="E92" s="72"/>
      <c r="F92" s="72"/>
      <c r="G92" s="72"/>
      <c r="H92" s="72"/>
      <c r="I92" s="72"/>
      <c r="J92" s="72"/>
      <c r="K92" s="72"/>
      <c r="L92" s="72"/>
      <c r="M92" s="72"/>
      <c r="N92" s="114" t="s">
        <v>90</v>
      </c>
      <c r="O92" s="115" t="s">
        <v>102</v>
      </c>
      <c r="P92" s="115"/>
      <c r="Q92" s="115"/>
      <c r="R92" s="115"/>
      <c r="S92" s="3" t="b">
        <f>IF(COUNTIF(S93:S95,TRUE)=0,FALSE,TRUE)</f>
        <v>0</v>
      </c>
    </row>
    <row r="93" spans="1:20" ht="14.25" customHeight="1" x14ac:dyDescent="0.15">
      <c r="A93" s="100"/>
      <c r="B93" s="101"/>
      <c r="C93" s="29"/>
      <c r="D93" s="56"/>
      <c r="E93" s="116" t="s">
        <v>109</v>
      </c>
      <c r="F93" s="116"/>
      <c r="G93" s="116"/>
      <c r="H93" s="116"/>
      <c r="I93" s="116"/>
      <c r="J93" s="116"/>
      <c r="K93" s="116"/>
      <c r="L93" s="116"/>
      <c r="M93" s="116"/>
      <c r="N93" s="114"/>
      <c r="O93" s="115"/>
      <c r="P93" s="115"/>
      <c r="Q93" s="115"/>
      <c r="R93" s="115"/>
      <c r="S93" s="39" t="b">
        <v>0</v>
      </c>
      <c r="T93" s="4">
        <f>IF(S93=TRUE,6,0)</f>
        <v>0</v>
      </c>
    </row>
    <row r="94" spans="1:20" ht="14.25" customHeight="1" x14ac:dyDescent="0.15">
      <c r="A94" s="100"/>
      <c r="B94" s="101"/>
      <c r="C94" s="29"/>
      <c r="D94" s="56"/>
      <c r="E94" s="116" t="s">
        <v>101</v>
      </c>
      <c r="F94" s="116"/>
      <c r="G94" s="116"/>
      <c r="H94" s="116"/>
      <c r="I94" s="116"/>
      <c r="J94" s="116"/>
      <c r="K94" s="116"/>
      <c r="L94" s="116"/>
      <c r="M94" s="116"/>
      <c r="N94" s="116"/>
      <c r="O94" s="116"/>
      <c r="P94" s="116"/>
      <c r="Q94" s="116"/>
      <c r="R94" s="117"/>
      <c r="S94" s="39" t="b">
        <v>0</v>
      </c>
      <c r="T94" s="4">
        <f>IF(S94=TRUE,3,0)</f>
        <v>0</v>
      </c>
    </row>
    <row r="95" spans="1:20" ht="14.25" customHeight="1" x14ac:dyDescent="0.15">
      <c r="A95" s="100"/>
      <c r="B95" s="101"/>
      <c r="C95" s="30"/>
      <c r="D95" s="64"/>
      <c r="E95" s="110" t="s">
        <v>56</v>
      </c>
      <c r="F95" s="110"/>
      <c r="G95" s="110"/>
      <c r="H95" s="110"/>
      <c r="I95" s="111"/>
      <c r="J95" s="111"/>
      <c r="K95" s="111"/>
      <c r="L95" s="111"/>
      <c r="M95" s="111"/>
      <c r="N95" s="111"/>
      <c r="O95" s="111"/>
      <c r="P95" s="111"/>
      <c r="Q95" s="111"/>
      <c r="R95" s="51" t="s">
        <v>51</v>
      </c>
      <c r="S95" s="3" t="b">
        <f>IF(I95="",FALSE,TRUE)</f>
        <v>0</v>
      </c>
      <c r="T95" s="4">
        <f>IF(S95=TRUE,3,0)</f>
        <v>0</v>
      </c>
    </row>
    <row r="96" spans="1:20" ht="14.25" customHeight="1" x14ac:dyDescent="0.15">
      <c r="A96" s="100" t="s">
        <v>19</v>
      </c>
      <c r="B96" s="101" t="s">
        <v>28</v>
      </c>
      <c r="C96" s="102">
        <v>15</v>
      </c>
      <c r="D96" s="104" t="s">
        <v>66</v>
      </c>
      <c r="E96" s="105"/>
      <c r="F96" s="105"/>
      <c r="G96" s="105"/>
      <c r="H96" s="105"/>
      <c r="I96" s="105"/>
      <c r="J96" s="105"/>
      <c r="K96" s="105"/>
      <c r="L96" s="105"/>
      <c r="M96" s="106"/>
      <c r="N96" s="94">
        <v>6</v>
      </c>
      <c r="O96" s="94">
        <v>3</v>
      </c>
      <c r="P96" s="94">
        <v>0</v>
      </c>
      <c r="Q96" s="95">
        <f>IF(S98=TRUE,S96,0)</f>
        <v>0</v>
      </c>
      <c r="R96" s="96" t="s">
        <v>9</v>
      </c>
      <c r="S96" s="3">
        <f>IF(S97=0,0,IF(S97=1,3,6))</f>
        <v>0</v>
      </c>
    </row>
    <row r="97" spans="1:19" ht="14.25" customHeight="1" x14ac:dyDescent="0.15">
      <c r="A97" s="100"/>
      <c r="B97" s="101"/>
      <c r="C97" s="103"/>
      <c r="D97" s="107"/>
      <c r="E97" s="108"/>
      <c r="F97" s="108"/>
      <c r="G97" s="108"/>
      <c r="H97" s="108"/>
      <c r="I97" s="108"/>
      <c r="J97" s="108"/>
      <c r="K97" s="108"/>
      <c r="L97" s="108"/>
      <c r="M97" s="109"/>
      <c r="N97" s="94"/>
      <c r="O97" s="94"/>
      <c r="P97" s="94"/>
      <c r="Q97" s="95"/>
      <c r="R97" s="96"/>
      <c r="S97" s="3">
        <f>COUNTIF(S99:S101,TRUE)</f>
        <v>0</v>
      </c>
    </row>
    <row r="98" spans="1:19" ht="14.25" customHeight="1" x14ac:dyDescent="0.15">
      <c r="A98" s="100"/>
      <c r="B98" s="101"/>
      <c r="C98" s="64"/>
      <c r="D98" s="29" t="s">
        <v>12</v>
      </c>
      <c r="E98" s="32"/>
      <c r="F98" s="32"/>
      <c r="G98" s="32"/>
      <c r="H98" s="32"/>
      <c r="I98" s="32"/>
      <c r="J98" s="32"/>
      <c r="K98" s="32"/>
      <c r="L98" s="32"/>
      <c r="M98" s="32"/>
      <c r="N98" s="54" t="s">
        <v>90</v>
      </c>
      <c r="O98" s="97" t="s">
        <v>91</v>
      </c>
      <c r="P98" s="97"/>
      <c r="Q98" s="97"/>
      <c r="R98" s="97"/>
      <c r="S98" s="3" t="b">
        <f>IF(COUNTIF(S99:S101,TRUE)=0,FALSE,TRUE)</f>
        <v>0</v>
      </c>
    </row>
    <row r="99" spans="1:19" ht="14.25" customHeight="1" x14ac:dyDescent="0.15">
      <c r="A99" s="100"/>
      <c r="B99" s="101"/>
      <c r="C99" s="29"/>
      <c r="D99" s="56"/>
      <c r="E99" s="98" t="s">
        <v>83</v>
      </c>
      <c r="F99" s="98"/>
      <c r="G99" s="98"/>
      <c r="H99" s="98"/>
      <c r="I99" s="98"/>
      <c r="J99" s="98"/>
      <c r="K99" s="98"/>
      <c r="L99" s="98"/>
      <c r="M99" s="98"/>
      <c r="N99" s="98"/>
      <c r="O99" s="98"/>
      <c r="P99" s="98"/>
      <c r="Q99" s="98"/>
      <c r="R99" s="99"/>
      <c r="S99" s="39" t="b">
        <v>0</v>
      </c>
    </row>
    <row r="100" spans="1:19" ht="14.25" customHeight="1" x14ac:dyDescent="0.15">
      <c r="A100" s="100"/>
      <c r="B100" s="101"/>
      <c r="C100" s="29"/>
      <c r="D100" s="56"/>
      <c r="E100" s="98" t="s">
        <v>84</v>
      </c>
      <c r="F100" s="98"/>
      <c r="G100" s="98"/>
      <c r="H100" s="98"/>
      <c r="I100" s="98"/>
      <c r="J100" s="98"/>
      <c r="K100" s="98"/>
      <c r="L100" s="98"/>
      <c r="M100" s="98"/>
      <c r="N100" s="98"/>
      <c r="O100" s="98"/>
      <c r="P100" s="98"/>
      <c r="Q100" s="98"/>
      <c r="R100" s="99"/>
      <c r="S100" s="39" t="b">
        <v>0</v>
      </c>
    </row>
    <row r="101" spans="1:19" ht="14.25" customHeight="1" x14ac:dyDescent="0.15">
      <c r="A101" s="100"/>
      <c r="B101" s="101"/>
      <c r="C101" s="30"/>
      <c r="D101" s="64"/>
      <c r="E101" s="110" t="s">
        <v>56</v>
      </c>
      <c r="F101" s="110"/>
      <c r="G101" s="110"/>
      <c r="H101" s="110"/>
      <c r="I101" s="111"/>
      <c r="J101" s="111"/>
      <c r="K101" s="111"/>
      <c r="L101" s="111"/>
      <c r="M101" s="111"/>
      <c r="N101" s="111"/>
      <c r="O101" s="111"/>
      <c r="P101" s="111"/>
      <c r="Q101" s="111"/>
      <c r="R101" s="51" t="s">
        <v>51</v>
      </c>
      <c r="S101" s="3" t="b">
        <f>IF(I101="",FALSE,TRUE)</f>
        <v>0</v>
      </c>
    </row>
    <row r="102" spans="1:19" ht="14.25" customHeight="1" x14ac:dyDescent="0.15">
      <c r="A102" s="100"/>
      <c r="B102" s="101"/>
      <c r="C102" s="102">
        <v>16</v>
      </c>
      <c r="D102" s="104" t="s">
        <v>65</v>
      </c>
      <c r="E102" s="105"/>
      <c r="F102" s="105"/>
      <c r="G102" s="105"/>
      <c r="H102" s="105"/>
      <c r="I102" s="105"/>
      <c r="J102" s="105"/>
      <c r="K102" s="105"/>
      <c r="L102" s="105"/>
      <c r="M102" s="106"/>
      <c r="N102" s="94">
        <v>5</v>
      </c>
      <c r="O102" s="94">
        <v>2</v>
      </c>
      <c r="P102" s="94">
        <v>0</v>
      </c>
      <c r="Q102" s="95">
        <f>IF(S104=TRUE,S102,0)</f>
        <v>0</v>
      </c>
      <c r="R102" s="96" t="s">
        <v>9</v>
      </c>
      <c r="S102" s="3">
        <f>IF(S103=0,0,IF(S103=1,2,5))</f>
        <v>0</v>
      </c>
    </row>
    <row r="103" spans="1:19" ht="14.25" customHeight="1" x14ac:dyDescent="0.15">
      <c r="A103" s="100"/>
      <c r="B103" s="101"/>
      <c r="C103" s="103"/>
      <c r="D103" s="107"/>
      <c r="E103" s="108"/>
      <c r="F103" s="108"/>
      <c r="G103" s="108"/>
      <c r="H103" s="108"/>
      <c r="I103" s="108"/>
      <c r="J103" s="108"/>
      <c r="K103" s="108"/>
      <c r="L103" s="108"/>
      <c r="M103" s="109"/>
      <c r="N103" s="94"/>
      <c r="O103" s="94"/>
      <c r="P103" s="94"/>
      <c r="Q103" s="95"/>
      <c r="R103" s="96"/>
      <c r="S103" s="3">
        <f>COUNTIF(S105:S107,TRUE)</f>
        <v>0</v>
      </c>
    </row>
    <row r="104" spans="1:19" ht="14.25" customHeight="1" x14ac:dyDescent="0.15">
      <c r="A104" s="100"/>
      <c r="B104" s="101"/>
      <c r="C104" s="64"/>
      <c r="D104" s="65" t="s">
        <v>12</v>
      </c>
      <c r="E104" s="66"/>
      <c r="F104" s="66"/>
      <c r="G104" s="66"/>
      <c r="H104" s="66"/>
      <c r="I104" s="66"/>
      <c r="J104" s="66"/>
      <c r="K104" s="66"/>
      <c r="L104" s="66"/>
      <c r="M104" s="66"/>
      <c r="N104" s="54" t="s">
        <v>90</v>
      </c>
      <c r="O104" s="97" t="s">
        <v>92</v>
      </c>
      <c r="P104" s="97"/>
      <c r="Q104" s="97"/>
      <c r="R104" s="97"/>
      <c r="S104" s="3" t="b">
        <f>IF(COUNTIF(S105:S107,TRUE)=0,FALSE,TRUE)</f>
        <v>0</v>
      </c>
    </row>
    <row r="105" spans="1:19" ht="14.25" customHeight="1" x14ac:dyDescent="0.15">
      <c r="A105" s="100"/>
      <c r="B105" s="101"/>
      <c r="C105" s="29"/>
      <c r="D105" s="56"/>
      <c r="E105" s="98" t="s">
        <v>71</v>
      </c>
      <c r="F105" s="98"/>
      <c r="G105" s="98"/>
      <c r="H105" s="98"/>
      <c r="I105" s="98"/>
      <c r="J105" s="98"/>
      <c r="K105" s="98"/>
      <c r="L105" s="98"/>
      <c r="M105" s="98"/>
      <c r="N105" s="98"/>
      <c r="O105" s="98"/>
      <c r="P105" s="98"/>
      <c r="Q105" s="98"/>
      <c r="R105" s="99"/>
      <c r="S105" s="39" t="b">
        <v>0</v>
      </c>
    </row>
    <row r="106" spans="1:19" ht="14.25" customHeight="1" x14ac:dyDescent="0.15">
      <c r="A106" s="100"/>
      <c r="B106" s="101"/>
      <c r="C106" s="29"/>
      <c r="D106" s="56"/>
      <c r="E106" s="112" t="s">
        <v>72</v>
      </c>
      <c r="F106" s="112"/>
      <c r="G106" s="112"/>
      <c r="H106" s="112"/>
      <c r="I106" s="112"/>
      <c r="J106" s="112"/>
      <c r="K106" s="112"/>
      <c r="L106" s="112"/>
      <c r="M106" s="112"/>
      <c r="N106" s="112"/>
      <c r="O106" s="112"/>
      <c r="P106" s="112"/>
      <c r="Q106" s="112"/>
      <c r="R106" s="113"/>
      <c r="S106" s="39" t="b">
        <v>0</v>
      </c>
    </row>
    <row r="107" spans="1:19" ht="14.25" customHeight="1" x14ac:dyDescent="0.15">
      <c r="A107" s="100"/>
      <c r="B107" s="101"/>
      <c r="C107" s="30"/>
      <c r="D107" s="59"/>
      <c r="E107" s="110" t="s">
        <v>56</v>
      </c>
      <c r="F107" s="110"/>
      <c r="G107" s="110"/>
      <c r="H107" s="110"/>
      <c r="I107" s="111"/>
      <c r="J107" s="111"/>
      <c r="K107" s="111"/>
      <c r="L107" s="111"/>
      <c r="M107" s="111"/>
      <c r="N107" s="111"/>
      <c r="O107" s="111"/>
      <c r="P107" s="111"/>
      <c r="Q107" s="111"/>
      <c r="R107" s="51" t="s">
        <v>51</v>
      </c>
      <c r="S107" s="3" t="b">
        <f>IF(I107="",FALSE,TRUE)</f>
        <v>0</v>
      </c>
    </row>
    <row r="108" spans="1:19" ht="6" customHeight="1" thickBot="1" x14ac:dyDescent="0.2"/>
    <row r="109" spans="1:19" ht="16.5" customHeight="1" x14ac:dyDescent="0.15">
      <c r="D109" s="67"/>
      <c r="K109" s="82" t="s">
        <v>85</v>
      </c>
      <c r="L109" s="83"/>
      <c r="M109" s="86">
        <f>Q11+Q17+Q22+Q28+Q33+Q39+Q45+Q51+Q60+Q66+Q72+Q78+Q84+Q90+Q96+Q102</f>
        <v>0</v>
      </c>
      <c r="N109" s="87"/>
      <c r="O109" s="87"/>
      <c r="P109" s="90" t="s">
        <v>86</v>
      </c>
      <c r="Q109" s="90"/>
      <c r="R109" s="91"/>
    </row>
    <row r="110" spans="1:19" ht="16.5" customHeight="1" thickBot="1" x14ac:dyDescent="0.2">
      <c r="K110" s="84"/>
      <c r="L110" s="85"/>
      <c r="M110" s="88"/>
      <c r="N110" s="89"/>
      <c r="O110" s="89"/>
      <c r="P110" s="92"/>
      <c r="Q110" s="92"/>
      <c r="R110" s="93"/>
    </row>
    <row r="111" spans="1:19" ht="6" customHeight="1" x14ac:dyDescent="0.15"/>
    <row r="112" spans="1:19" ht="14.25" customHeight="1" x14ac:dyDescent="0.15">
      <c r="A112" s="78" t="s">
        <v>23</v>
      </c>
      <c r="B112" s="78"/>
      <c r="C112" s="78"/>
      <c r="D112" s="78"/>
      <c r="E112" s="78"/>
      <c r="F112" s="78"/>
      <c r="G112" s="78"/>
      <c r="H112" s="78"/>
      <c r="I112" s="78"/>
      <c r="J112" s="78"/>
      <c r="K112" s="78"/>
      <c r="L112" s="78"/>
      <c r="M112" s="78"/>
      <c r="N112" s="78"/>
      <c r="O112" s="78"/>
      <c r="P112" s="78"/>
      <c r="Q112" s="78"/>
      <c r="R112" s="78"/>
    </row>
    <row r="113" spans="1:18" ht="14.25" customHeight="1" x14ac:dyDescent="0.15">
      <c r="A113" s="79" t="s">
        <v>105</v>
      </c>
      <c r="B113" s="79"/>
      <c r="C113" s="79"/>
      <c r="D113" s="79"/>
      <c r="E113" s="79"/>
      <c r="F113" s="79"/>
      <c r="G113" s="79"/>
      <c r="H113" s="79"/>
      <c r="I113" s="79"/>
      <c r="J113" s="79"/>
      <c r="K113" s="79"/>
      <c r="L113" s="79"/>
      <c r="M113" s="79"/>
      <c r="N113" s="79"/>
      <c r="O113" s="79"/>
      <c r="P113" s="79"/>
      <c r="Q113" s="79"/>
      <c r="R113" s="79"/>
    </row>
    <row r="114" spans="1:18" ht="14.25" customHeight="1" x14ac:dyDescent="0.15">
      <c r="A114" s="80" t="s">
        <v>94</v>
      </c>
      <c r="B114" s="80"/>
      <c r="C114" s="80"/>
      <c r="D114" s="80"/>
      <c r="E114" s="80"/>
      <c r="F114" s="80"/>
      <c r="G114" s="80"/>
      <c r="H114" s="80"/>
      <c r="I114" s="80"/>
      <c r="J114" s="80"/>
      <c r="K114" s="80"/>
      <c r="L114" s="80"/>
      <c r="M114" s="80"/>
      <c r="N114" s="80"/>
      <c r="O114" s="80"/>
      <c r="P114" s="80"/>
      <c r="Q114" s="80"/>
      <c r="R114" s="80"/>
    </row>
    <row r="115" spans="1:18" ht="14.25" customHeight="1" x14ac:dyDescent="0.15"/>
  </sheetData>
  <sheetProtection algorithmName="SHA-512" hashValue="Mw680zJQm53hVNWg5A27yOTeGywXHEm6j6sSrCl3MGN1vMXgaVk5zBGOY1bHPFyKvcPmYMFuywTwq8M6uR1U4w==" saltValue="Wl0bLkjHbM9eT2s2hZxAxg==" spinCount="100000" sheet="1" objects="1" scenarios="1"/>
  <mergeCells count="252">
    <mergeCell ref="J1:K1"/>
    <mergeCell ref="J2:K2"/>
    <mergeCell ref="L2:R2"/>
    <mergeCell ref="J3:K3"/>
    <mergeCell ref="L3:R3"/>
    <mergeCell ref="J5:K5"/>
    <mergeCell ref="A6:R6"/>
    <mergeCell ref="A8:A10"/>
    <mergeCell ref="B8:B10"/>
    <mergeCell ref="C8:C10"/>
    <mergeCell ref="D8:M10"/>
    <mergeCell ref="N8:N9"/>
    <mergeCell ref="O8:O9"/>
    <mergeCell ref="P8:P9"/>
    <mergeCell ref="Q8:Q10"/>
    <mergeCell ref="R8:R10"/>
    <mergeCell ref="J4:K4"/>
    <mergeCell ref="L4:R4"/>
    <mergeCell ref="L1:R1"/>
    <mergeCell ref="L5:N5"/>
    <mergeCell ref="P5:R5"/>
    <mergeCell ref="A7:R7"/>
    <mergeCell ref="D17:M18"/>
    <mergeCell ref="N17:N18"/>
    <mergeCell ref="O17:O18"/>
    <mergeCell ref="P17:P18"/>
    <mergeCell ref="Q17:Q18"/>
    <mergeCell ref="R17:R18"/>
    <mergeCell ref="P11:P12"/>
    <mergeCell ref="Q11:Q12"/>
    <mergeCell ref="R11:R12"/>
    <mergeCell ref="D12:M12"/>
    <mergeCell ref="D13:E13"/>
    <mergeCell ref="K13:L13"/>
    <mergeCell ref="N13:N14"/>
    <mergeCell ref="O13:R14"/>
    <mergeCell ref="D11:M11"/>
    <mergeCell ref="N11:N12"/>
    <mergeCell ref="O11:O12"/>
    <mergeCell ref="D15:E15"/>
    <mergeCell ref="D16:G16"/>
    <mergeCell ref="O16:P16"/>
    <mergeCell ref="D19:G19"/>
    <mergeCell ref="M19:N19"/>
    <mergeCell ref="D20:G20"/>
    <mergeCell ref="M20:N20"/>
    <mergeCell ref="D21:G21"/>
    <mergeCell ref="M21:N21"/>
    <mergeCell ref="O19:O21"/>
    <mergeCell ref="P19:R21"/>
    <mergeCell ref="L24:M24"/>
    <mergeCell ref="N24:N26"/>
    <mergeCell ref="O24:R26"/>
    <mergeCell ref="D26:H26"/>
    <mergeCell ref="C33:C34"/>
    <mergeCell ref="D33:M34"/>
    <mergeCell ref="N33:N34"/>
    <mergeCell ref="O33:O34"/>
    <mergeCell ref="P33:P34"/>
    <mergeCell ref="Q33:Q34"/>
    <mergeCell ref="D27:R27"/>
    <mergeCell ref="C22:C23"/>
    <mergeCell ref="D22:M23"/>
    <mergeCell ref="N22:N23"/>
    <mergeCell ref="O22:O23"/>
    <mergeCell ref="P22:P23"/>
    <mergeCell ref="Q22:Q23"/>
    <mergeCell ref="R22:R23"/>
    <mergeCell ref="A11:A27"/>
    <mergeCell ref="B11:B27"/>
    <mergeCell ref="C11:C12"/>
    <mergeCell ref="C17:C18"/>
    <mergeCell ref="R33:R34"/>
    <mergeCell ref="D35:E35"/>
    <mergeCell ref="L35:M35"/>
    <mergeCell ref="N35:N37"/>
    <mergeCell ref="O35:R37"/>
    <mergeCell ref="D37:E37"/>
    <mergeCell ref="D30:E30"/>
    <mergeCell ref="L30:M30"/>
    <mergeCell ref="N30:N31"/>
    <mergeCell ref="O30:R31"/>
    <mergeCell ref="A28:A38"/>
    <mergeCell ref="B28:B38"/>
    <mergeCell ref="C28:C29"/>
    <mergeCell ref="D28:M29"/>
    <mergeCell ref="N28:N29"/>
    <mergeCell ref="O28:O29"/>
    <mergeCell ref="P28:P29"/>
    <mergeCell ref="Q28:Q29"/>
    <mergeCell ref="R28:R29"/>
    <mergeCell ref="D24:F24"/>
    <mergeCell ref="R39:R40"/>
    <mergeCell ref="O41:R41"/>
    <mergeCell ref="E42:R42"/>
    <mergeCell ref="E43:O43"/>
    <mergeCell ref="E44:H44"/>
    <mergeCell ref="I44:Q44"/>
    <mergeCell ref="D38:E38"/>
    <mergeCell ref="H38:Q38"/>
    <mergeCell ref="A39:A56"/>
    <mergeCell ref="B39:B56"/>
    <mergeCell ref="C39:C40"/>
    <mergeCell ref="D39:M40"/>
    <mergeCell ref="N39:N40"/>
    <mergeCell ref="O39:O40"/>
    <mergeCell ref="P39:P40"/>
    <mergeCell ref="Q39:Q40"/>
    <mergeCell ref="R45:R46"/>
    <mergeCell ref="O47:R47"/>
    <mergeCell ref="E48:R48"/>
    <mergeCell ref="E49:R49"/>
    <mergeCell ref="E50:H50"/>
    <mergeCell ref="I50:Q50"/>
    <mergeCell ref="C45:C46"/>
    <mergeCell ref="D45:M46"/>
    <mergeCell ref="N45:N46"/>
    <mergeCell ref="O45:O46"/>
    <mergeCell ref="P45:P46"/>
    <mergeCell ref="Q45:Q46"/>
    <mergeCell ref="A60:A71"/>
    <mergeCell ref="B60:B71"/>
    <mergeCell ref="C60:C61"/>
    <mergeCell ref="D60:M61"/>
    <mergeCell ref="N60:N61"/>
    <mergeCell ref="O60:O61"/>
    <mergeCell ref="P60:P61"/>
    <mergeCell ref="Q60:Q61"/>
    <mergeCell ref="O68:R68"/>
    <mergeCell ref="E69:R69"/>
    <mergeCell ref="E70:R70"/>
    <mergeCell ref="E71:H71"/>
    <mergeCell ref="I71:Q71"/>
    <mergeCell ref="C66:C67"/>
    <mergeCell ref="R51:R52"/>
    <mergeCell ref="O53:R53"/>
    <mergeCell ref="E54:R54"/>
    <mergeCell ref="E55:R55"/>
    <mergeCell ref="E56:R56"/>
    <mergeCell ref="A57:A59"/>
    <mergeCell ref="B57:B59"/>
    <mergeCell ref="C57:C59"/>
    <mergeCell ref="D57:M59"/>
    <mergeCell ref="N57:N58"/>
    <mergeCell ref="C51:C52"/>
    <mergeCell ref="D51:M52"/>
    <mergeCell ref="N51:N52"/>
    <mergeCell ref="O51:O52"/>
    <mergeCell ref="P51:P52"/>
    <mergeCell ref="Q51:Q52"/>
    <mergeCell ref="R60:R61"/>
    <mergeCell ref="O62:R62"/>
    <mergeCell ref="E63:R63"/>
    <mergeCell ref="E64:R64"/>
    <mergeCell ref="O57:O58"/>
    <mergeCell ref="P57:P58"/>
    <mergeCell ref="Q57:Q59"/>
    <mergeCell ref="R57:R59"/>
    <mergeCell ref="R66:R67"/>
    <mergeCell ref="E65:H65"/>
    <mergeCell ref="I65:Q65"/>
    <mergeCell ref="D66:M67"/>
    <mergeCell ref="N66:N67"/>
    <mergeCell ref="O66:O67"/>
    <mergeCell ref="P66:P67"/>
    <mergeCell ref="Q66:Q67"/>
    <mergeCell ref="N78:N79"/>
    <mergeCell ref="O78:O79"/>
    <mergeCell ref="P78:P79"/>
    <mergeCell ref="Q78:Q79"/>
    <mergeCell ref="R78:R79"/>
    <mergeCell ref="O80:R80"/>
    <mergeCell ref="P72:P73"/>
    <mergeCell ref="Q72:Q73"/>
    <mergeCell ref="R72:R73"/>
    <mergeCell ref="O74:R74"/>
    <mergeCell ref="E75:R75"/>
    <mergeCell ref="E76:R76"/>
    <mergeCell ref="D72:M73"/>
    <mergeCell ref="N72:N73"/>
    <mergeCell ref="O72:O73"/>
    <mergeCell ref="E77:H77"/>
    <mergeCell ref="I77:Q77"/>
    <mergeCell ref="D78:M79"/>
    <mergeCell ref="E81:R81"/>
    <mergeCell ref="E82:R82"/>
    <mergeCell ref="E83:H83"/>
    <mergeCell ref="I83:Q83"/>
    <mergeCell ref="A84:A95"/>
    <mergeCell ref="B84:B95"/>
    <mergeCell ref="C84:C85"/>
    <mergeCell ref="D84:M85"/>
    <mergeCell ref="N84:N85"/>
    <mergeCell ref="O84:O85"/>
    <mergeCell ref="A72:A83"/>
    <mergeCell ref="B72:B83"/>
    <mergeCell ref="C72:C73"/>
    <mergeCell ref="C78:C79"/>
    <mergeCell ref="C90:C91"/>
    <mergeCell ref="D90:M91"/>
    <mergeCell ref="N90:N91"/>
    <mergeCell ref="O90:O91"/>
    <mergeCell ref="P90:P91"/>
    <mergeCell ref="Q90:Q91"/>
    <mergeCell ref="P84:P85"/>
    <mergeCell ref="Q84:Q85"/>
    <mergeCell ref="R84:R85"/>
    <mergeCell ref="O86:R86"/>
    <mergeCell ref="E87:R87"/>
    <mergeCell ref="E88:R88"/>
    <mergeCell ref="R90:R91"/>
    <mergeCell ref="N92:N93"/>
    <mergeCell ref="O92:R93"/>
    <mergeCell ref="E93:M93"/>
    <mergeCell ref="E94:R94"/>
    <mergeCell ref="E95:H95"/>
    <mergeCell ref="I95:Q95"/>
    <mergeCell ref="E89:H89"/>
    <mergeCell ref="I89:Q89"/>
    <mergeCell ref="O96:O97"/>
    <mergeCell ref="E101:H101"/>
    <mergeCell ref="I101:Q101"/>
    <mergeCell ref="C102:C103"/>
    <mergeCell ref="D102:M103"/>
    <mergeCell ref="E105:R105"/>
    <mergeCell ref="E106:R106"/>
    <mergeCell ref="E107:H107"/>
    <mergeCell ref="I107:Q107"/>
    <mergeCell ref="A112:R112"/>
    <mergeCell ref="A113:R113"/>
    <mergeCell ref="A114:R114"/>
    <mergeCell ref="U1:Y5"/>
    <mergeCell ref="K109:L110"/>
    <mergeCell ref="M109:O110"/>
    <mergeCell ref="P109:R110"/>
    <mergeCell ref="N102:N103"/>
    <mergeCell ref="O102:O103"/>
    <mergeCell ref="P102:P103"/>
    <mergeCell ref="Q102:Q103"/>
    <mergeCell ref="R102:R103"/>
    <mergeCell ref="O104:R104"/>
    <mergeCell ref="P96:P97"/>
    <mergeCell ref="Q96:Q97"/>
    <mergeCell ref="R96:R97"/>
    <mergeCell ref="O98:R98"/>
    <mergeCell ref="E99:R99"/>
    <mergeCell ref="E100:R100"/>
    <mergeCell ref="A96:A107"/>
    <mergeCell ref="B96:B107"/>
    <mergeCell ref="C96:C97"/>
    <mergeCell ref="D96:M97"/>
    <mergeCell ref="N96:N97"/>
  </mergeCells>
  <phoneticPr fontId="1"/>
  <dataValidations count="2">
    <dataValidation imeMode="off" allowBlank="1" showInputMessage="1" showErrorMessage="1" sqref="L1:R1 L4:R4 L5:N5 P5:R5 H13 J13 F15 H15 J19:J21 L19:L21 I24 K24 I26 I30 K30 I35 K35" xr:uid="{00000000-0002-0000-0000-000000000000}"/>
    <dataValidation imeMode="on" allowBlank="1" showInputMessage="1" showErrorMessage="1" sqref="L2:R2 L3:R3 H38:Q38 I44:Q44 I50:Q50 I65:Q65 I71:Q71 I77:Q77 I83:Q83 I89:Q89 I95:Q95 I101:Q101 I107:Q107" xr:uid="{00000000-0002-0000-0000-000001000000}"/>
  </dataValidations>
  <pageMargins left="0.59055118110236227" right="0.24" top="0.42" bottom="0.42" header="0.31496062992125984" footer="0.31496062992125984"/>
  <pageSetup paperSize="9" scale="99"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7</xdr:col>
                    <xdr:colOff>76200</xdr:colOff>
                    <xdr:row>14</xdr:row>
                    <xdr:rowOff>123825</xdr:rowOff>
                  </from>
                  <to>
                    <xdr:col>9</xdr:col>
                    <xdr:colOff>342900</xdr:colOff>
                    <xdr:row>16</xdr:row>
                    <xdr:rowOff>47625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5</xdr:col>
                    <xdr:colOff>76200</xdr:colOff>
                    <xdr:row>35</xdr:row>
                    <xdr:rowOff>152400</xdr:rowOff>
                  </from>
                  <to>
                    <xdr:col>7</xdr:col>
                    <xdr:colOff>19050</xdr:colOff>
                    <xdr:row>37</xdr:row>
                    <xdr:rowOff>38100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10</xdr:col>
                    <xdr:colOff>66675</xdr:colOff>
                    <xdr:row>14</xdr:row>
                    <xdr:rowOff>142875</xdr:rowOff>
                  </from>
                  <to>
                    <xdr:col>12</xdr:col>
                    <xdr:colOff>76200</xdr:colOff>
                    <xdr:row>16</xdr:row>
                    <xdr:rowOff>28575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7</xdr:col>
                    <xdr:colOff>76200</xdr:colOff>
                    <xdr:row>35</xdr:row>
                    <xdr:rowOff>161925</xdr:rowOff>
                  </from>
                  <to>
                    <xdr:col>9</xdr:col>
                    <xdr:colOff>104775</xdr:colOff>
                    <xdr:row>37</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76200</xdr:colOff>
                    <xdr:row>36</xdr:row>
                    <xdr:rowOff>133350</xdr:rowOff>
                  </from>
                  <to>
                    <xdr:col>6</xdr:col>
                    <xdr:colOff>247650</xdr:colOff>
                    <xdr:row>38</xdr:row>
                    <xdr:rowOff>19050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2</xdr:col>
                    <xdr:colOff>85725</xdr:colOff>
                    <xdr:row>39</xdr:row>
                    <xdr:rowOff>152400</xdr:rowOff>
                  </from>
                  <to>
                    <xdr:col>3</xdr:col>
                    <xdr:colOff>0</xdr:colOff>
                    <xdr:row>41</xdr:row>
                    <xdr:rowOff>57150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66675</xdr:colOff>
                    <xdr:row>40</xdr:row>
                    <xdr:rowOff>171450</xdr:rowOff>
                  </from>
                  <to>
                    <xdr:col>3</xdr:col>
                    <xdr:colOff>371475</xdr:colOff>
                    <xdr:row>42</xdr:row>
                    <xdr:rowOff>38100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3</xdr:col>
                    <xdr:colOff>66675</xdr:colOff>
                    <xdr:row>41</xdr:row>
                    <xdr:rowOff>161925</xdr:rowOff>
                  </from>
                  <to>
                    <xdr:col>3</xdr:col>
                    <xdr:colOff>371475</xdr:colOff>
                    <xdr:row>43</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66675</xdr:colOff>
                    <xdr:row>42</xdr:row>
                    <xdr:rowOff>152400</xdr:rowOff>
                  </from>
                  <to>
                    <xdr:col>3</xdr:col>
                    <xdr:colOff>371475</xdr:colOff>
                    <xdr:row>44</xdr:row>
                    <xdr:rowOff>38100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3</xdr:col>
                    <xdr:colOff>66675</xdr:colOff>
                    <xdr:row>46</xdr:row>
                    <xdr:rowOff>161925</xdr:rowOff>
                  </from>
                  <to>
                    <xdr:col>3</xdr:col>
                    <xdr:colOff>371475</xdr:colOff>
                    <xdr:row>48</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66675</xdr:colOff>
                    <xdr:row>47</xdr:row>
                    <xdr:rowOff>152400</xdr:rowOff>
                  </from>
                  <to>
                    <xdr:col>3</xdr:col>
                    <xdr:colOff>371475</xdr:colOff>
                    <xdr:row>49</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66675</xdr:colOff>
                    <xdr:row>48</xdr:row>
                    <xdr:rowOff>114300</xdr:rowOff>
                  </from>
                  <to>
                    <xdr:col>3</xdr:col>
                    <xdr:colOff>295275</xdr:colOff>
                    <xdr:row>50</xdr:row>
                    <xdr:rowOff>76200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2</xdr:col>
                    <xdr:colOff>95250</xdr:colOff>
                    <xdr:row>45</xdr:row>
                    <xdr:rowOff>142875</xdr:rowOff>
                  </from>
                  <to>
                    <xdr:col>3</xdr:col>
                    <xdr:colOff>9525</xdr:colOff>
                    <xdr:row>47</xdr:row>
                    <xdr:rowOff>38100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2</xdr:col>
                    <xdr:colOff>95250</xdr:colOff>
                    <xdr:row>51</xdr:row>
                    <xdr:rowOff>161925</xdr:rowOff>
                  </from>
                  <to>
                    <xdr:col>3</xdr:col>
                    <xdr:colOff>9525</xdr:colOff>
                    <xdr:row>53</xdr:row>
                    <xdr:rowOff>47625</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3</xdr:col>
                    <xdr:colOff>85725</xdr:colOff>
                    <xdr:row>52</xdr:row>
                    <xdr:rowOff>152400</xdr:rowOff>
                  </from>
                  <to>
                    <xdr:col>3</xdr:col>
                    <xdr:colOff>361950</xdr:colOff>
                    <xdr:row>54</xdr:row>
                    <xdr:rowOff>38100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3</xdr:col>
                    <xdr:colOff>85725</xdr:colOff>
                    <xdr:row>53</xdr:row>
                    <xdr:rowOff>142875</xdr:rowOff>
                  </from>
                  <to>
                    <xdr:col>4</xdr:col>
                    <xdr:colOff>0</xdr:colOff>
                    <xdr:row>55</xdr:row>
                    <xdr:rowOff>38100</xdr:rowOff>
                  </to>
                </anchor>
              </controlPr>
            </control>
          </mc:Choice>
        </mc:AlternateContent>
        <mc:AlternateContent xmlns:mc="http://schemas.openxmlformats.org/markup-compatibility/2006">
          <mc:Choice Requires="x14">
            <control shapeId="2065" r:id="rId20" name="Check Box 17">
              <controlPr locked="0" defaultSize="0" autoFill="0" autoLine="0" autoPict="0">
                <anchor moveWithCells="1">
                  <from>
                    <xdr:col>3</xdr:col>
                    <xdr:colOff>85725</xdr:colOff>
                    <xdr:row>54</xdr:row>
                    <xdr:rowOff>133350</xdr:rowOff>
                  </from>
                  <to>
                    <xdr:col>4</xdr:col>
                    <xdr:colOff>0</xdr:colOff>
                    <xdr:row>56</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95250</xdr:colOff>
                    <xdr:row>60</xdr:row>
                    <xdr:rowOff>142875</xdr:rowOff>
                  </from>
                  <to>
                    <xdr:col>3</xdr:col>
                    <xdr:colOff>9525</xdr:colOff>
                    <xdr:row>62</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95250</xdr:colOff>
                    <xdr:row>61</xdr:row>
                    <xdr:rowOff>142875</xdr:rowOff>
                  </from>
                  <to>
                    <xdr:col>4</xdr:col>
                    <xdr:colOff>9525</xdr:colOff>
                    <xdr:row>63</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95250</xdr:colOff>
                    <xdr:row>62</xdr:row>
                    <xdr:rowOff>152400</xdr:rowOff>
                  </from>
                  <to>
                    <xdr:col>4</xdr:col>
                    <xdr:colOff>0</xdr:colOff>
                    <xdr:row>64</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95250</xdr:colOff>
                    <xdr:row>63</xdr:row>
                    <xdr:rowOff>142875</xdr:rowOff>
                  </from>
                  <to>
                    <xdr:col>3</xdr:col>
                    <xdr:colOff>342900</xdr:colOff>
                    <xdr:row>65</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104775</xdr:colOff>
                    <xdr:row>66</xdr:row>
                    <xdr:rowOff>142875</xdr:rowOff>
                  </from>
                  <to>
                    <xdr:col>2</xdr:col>
                    <xdr:colOff>361950</xdr:colOff>
                    <xdr:row>68</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85725</xdr:colOff>
                    <xdr:row>67</xdr:row>
                    <xdr:rowOff>152400</xdr:rowOff>
                  </from>
                  <to>
                    <xdr:col>3</xdr:col>
                    <xdr:colOff>361950</xdr:colOff>
                    <xdr:row>69</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85725</xdr:colOff>
                    <xdr:row>68</xdr:row>
                    <xdr:rowOff>152400</xdr:rowOff>
                  </from>
                  <to>
                    <xdr:col>3</xdr:col>
                    <xdr:colOff>371475</xdr:colOff>
                    <xdr:row>70</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85725</xdr:colOff>
                    <xdr:row>69</xdr:row>
                    <xdr:rowOff>152400</xdr:rowOff>
                  </from>
                  <to>
                    <xdr:col>3</xdr:col>
                    <xdr:colOff>342900</xdr:colOff>
                    <xdr:row>71</xdr:row>
                    <xdr:rowOff>38100</xdr:rowOff>
                  </to>
                </anchor>
              </controlPr>
            </control>
          </mc:Choice>
        </mc:AlternateContent>
        <mc:AlternateContent xmlns:mc="http://schemas.openxmlformats.org/markup-compatibility/2006">
          <mc:Choice Requires="x14">
            <control shapeId="2074" r:id="rId29" name="Check Box 26">
              <controlPr locked="0" defaultSize="0" autoFill="0" autoLine="0" autoPict="0">
                <anchor moveWithCells="1">
                  <from>
                    <xdr:col>2</xdr:col>
                    <xdr:colOff>85725</xdr:colOff>
                    <xdr:row>72</xdr:row>
                    <xdr:rowOff>142875</xdr:rowOff>
                  </from>
                  <to>
                    <xdr:col>2</xdr:col>
                    <xdr:colOff>352425</xdr:colOff>
                    <xdr:row>74</xdr:row>
                    <xdr:rowOff>19050</xdr:rowOff>
                  </to>
                </anchor>
              </controlPr>
            </control>
          </mc:Choice>
        </mc:AlternateContent>
        <mc:AlternateContent xmlns:mc="http://schemas.openxmlformats.org/markup-compatibility/2006">
          <mc:Choice Requires="x14">
            <control shapeId="2075" r:id="rId30" name="Check Box 27">
              <controlPr locked="0" defaultSize="0" autoFill="0" autoLine="0" autoPict="0">
                <anchor moveWithCells="1">
                  <from>
                    <xdr:col>3</xdr:col>
                    <xdr:colOff>95250</xdr:colOff>
                    <xdr:row>73</xdr:row>
                    <xdr:rowOff>152400</xdr:rowOff>
                  </from>
                  <to>
                    <xdr:col>3</xdr:col>
                    <xdr:colOff>333375</xdr:colOff>
                    <xdr:row>75</xdr:row>
                    <xdr:rowOff>38100</xdr:rowOff>
                  </to>
                </anchor>
              </controlPr>
            </control>
          </mc:Choice>
        </mc:AlternateContent>
        <mc:AlternateContent xmlns:mc="http://schemas.openxmlformats.org/markup-compatibility/2006">
          <mc:Choice Requires="x14">
            <control shapeId="2076" r:id="rId31" name="Check Box 28">
              <controlPr locked="0" defaultSize="0" autoFill="0" autoLine="0" autoPict="0">
                <anchor moveWithCells="1">
                  <from>
                    <xdr:col>3</xdr:col>
                    <xdr:colOff>95250</xdr:colOff>
                    <xdr:row>74</xdr:row>
                    <xdr:rowOff>152400</xdr:rowOff>
                  </from>
                  <to>
                    <xdr:col>3</xdr:col>
                    <xdr:colOff>342900</xdr:colOff>
                    <xdr:row>76</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95250</xdr:colOff>
                    <xdr:row>75</xdr:row>
                    <xdr:rowOff>152400</xdr:rowOff>
                  </from>
                  <to>
                    <xdr:col>3</xdr:col>
                    <xdr:colOff>361950</xdr:colOff>
                    <xdr:row>77</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85725</xdr:colOff>
                    <xdr:row>78</xdr:row>
                    <xdr:rowOff>142875</xdr:rowOff>
                  </from>
                  <to>
                    <xdr:col>2</xdr:col>
                    <xdr:colOff>371475</xdr:colOff>
                    <xdr:row>80</xdr:row>
                    <xdr:rowOff>19050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85725</xdr:colOff>
                    <xdr:row>79</xdr:row>
                    <xdr:rowOff>142875</xdr:rowOff>
                  </from>
                  <to>
                    <xdr:col>3</xdr:col>
                    <xdr:colOff>361950</xdr:colOff>
                    <xdr:row>81</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85725</xdr:colOff>
                    <xdr:row>80</xdr:row>
                    <xdr:rowOff>142875</xdr:rowOff>
                  </from>
                  <to>
                    <xdr:col>3</xdr:col>
                    <xdr:colOff>371475</xdr:colOff>
                    <xdr:row>82</xdr:row>
                    <xdr:rowOff>19050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85725</xdr:colOff>
                    <xdr:row>81</xdr:row>
                    <xdr:rowOff>152400</xdr:rowOff>
                  </from>
                  <to>
                    <xdr:col>3</xdr:col>
                    <xdr:colOff>342900</xdr:colOff>
                    <xdr:row>83</xdr:row>
                    <xdr:rowOff>38100</xdr:rowOff>
                  </to>
                </anchor>
              </controlPr>
            </control>
          </mc:Choice>
        </mc:AlternateContent>
        <mc:AlternateContent xmlns:mc="http://schemas.openxmlformats.org/markup-compatibility/2006">
          <mc:Choice Requires="x14">
            <control shapeId="2082" r:id="rId37" name="Check Box 34">
              <controlPr locked="0" defaultSize="0" autoFill="0" autoLine="0" autoPict="0">
                <anchor moveWithCells="1">
                  <from>
                    <xdr:col>2</xdr:col>
                    <xdr:colOff>95250</xdr:colOff>
                    <xdr:row>84</xdr:row>
                    <xdr:rowOff>152400</xdr:rowOff>
                  </from>
                  <to>
                    <xdr:col>3</xdr:col>
                    <xdr:colOff>0</xdr:colOff>
                    <xdr:row>86</xdr:row>
                    <xdr:rowOff>38100</xdr:rowOff>
                  </to>
                </anchor>
              </controlPr>
            </control>
          </mc:Choice>
        </mc:AlternateContent>
        <mc:AlternateContent xmlns:mc="http://schemas.openxmlformats.org/markup-compatibility/2006">
          <mc:Choice Requires="x14">
            <control shapeId="2083" r:id="rId38" name="Check Box 35">
              <controlPr locked="0" defaultSize="0" autoFill="0" autoLine="0" autoPict="0">
                <anchor moveWithCells="1">
                  <from>
                    <xdr:col>3</xdr:col>
                    <xdr:colOff>104775</xdr:colOff>
                    <xdr:row>85</xdr:row>
                    <xdr:rowOff>142875</xdr:rowOff>
                  </from>
                  <to>
                    <xdr:col>3</xdr:col>
                    <xdr:colOff>361950</xdr:colOff>
                    <xdr:row>87</xdr:row>
                    <xdr:rowOff>19050</xdr:rowOff>
                  </to>
                </anchor>
              </controlPr>
            </control>
          </mc:Choice>
        </mc:AlternateContent>
        <mc:AlternateContent xmlns:mc="http://schemas.openxmlformats.org/markup-compatibility/2006">
          <mc:Choice Requires="x14">
            <control shapeId="2084" r:id="rId39" name="Check Box 36">
              <controlPr locked="0" defaultSize="0" autoFill="0" autoLine="0" autoPict="0">
                <anchor moveWithCells="1">
                  <from>
                    <xdr:col>3</xdr:col>
                    <xdr:colOff>95250</xdr:colOff>
                    <xdr:row>86</xdr:row>
                    <xdr:rowOff>161925</xdr:rowOff>
                  </from>
                  <to>
                    <xdr:col>3</xdr:col>
                    <xdr:colOff>361950</xdr:colOff>
                    <xdr:row>88</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xdr:col>
                    <xdr:colOff>95250</xdr:colOff>
                    <xdr:row>87</xdr:row>
                    <xdr:rowOff>152400</xdr:rowOff>
                  </from>
                  <to>
                    <xdr:col>3</xdr:col>
                    <xdr:colOff>342900</xdr:colOff>
                    <xdr:row>89</xdr:row>
                    <xdr:rowOff>38100</xdr:rowOff>
                  </to>
                </anchor>
              </controlPr>
            </control>
          </mc:Choice>
        </mc:AlternateContent>
        <mc:AlternateContent xmlns:mc="http://schemas.openxmlformats.org/markup-compatibility/2006">
          <mc:Choice Requires="x14">
            <control shapeId="2086" r:id="rId41" name="Check Box 38">
              <controlPr locked="0" defaultSize="0" autoFill="0" autoLine="0" autoPict="0">
                <anchor moveWithCells="1">
                  <from>
                    <xdr:col>2</xdr:col>
                    <xdr:colOff>104775</xdr:colOff>
                    <xdr:row>90</xdr:row>
                    <xdr:rowOff>152400</xdr:rowOff>
                  </from>
                  <to>
                    <xdr:col>2</xdr:col>
                    <xdr:colOff>381000</xdr:colOff>
                    <xdr:row>92</xdr:row>
                    <xdr:rowOff>38100</xdr:rowOff>
                  </to>
                </anchor>
              </controlPr>
            </control>
          </mc:Choice>
        </mc:AlternateContent>
        <mc:AlternateContent xmlns:mc="http://schemas.openxmlformats.org/markup-compatibility/2006">
          <mc:Choice Requires="x14">
            <control shapeId="2087" r:id="rId42" name="Check Box 39">
              <controlPr locked="0" defaultSize="0" autoFill="0" autoLine="0" autoPict="0">
                <anchor moveWithCells="1">
                  <from>
                    <xdr:col>3</xdr:col>
                    <xdr:colOff>95250</xdr:colOff>
                    <xdr:row>91</xdr:row>
                    <xdr:rowOff>152400</xdr:rowOff>
                  </from>
                  <to>
                    <xdr:col>3</xdr:col>
                    <xdr:colOff>371475</xdr:colOff>
                    <xdr:row>93</xdr:row>
                    <xdr:rowOff>38100</xdr:rowOff>
                  </to>
                </anchor>
              </controlPr>
            </control>
          </mc:Choice>
        </mc:AlternateContent>
        <mc:AlternateContent xmlns:mc="http://schemas.openxmlformats.org/markup-compatibility/2006">
          <mc:Choice Requires="x14">
            <control shapeId="2088" r:id="rId43" name="Check Box 40">
              <controlPr locked="0" defaultSize="0" autoFill="0" autoLine="0" autoPict="0">
                <anchor moveWithCells="1">
                  <from>
                    <xdr:col>3</xdr:col>
                    <xdr:colOff>95250</xdr:colOff>
                    <xdr:row>92</xdr:row>
                    <xdr:rowOff>161925</xdr:rowOff>
                  </from>
                  <to>
                    <xdr:col>3</xdr:col>
                    <xdr:colOff>361950</xdr:colOff>
                    <xdr:row>94</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xdr:col>
                    <xdr:colOff>95250</xdr:colOff>
                    <xdr:row>93</xdr:row>
                    <xdr:rowOff>152400</xdr:rowOff>
                  </from>
                  <to>
                    <xdr:col>3</xdr:col>
                    <xdr:colOff>361950</xdr:colOff>
                    <xdr:row>95</xdr:row>
                    <xdr:rowOff>38100</xdr:rowOff>
                  </to>
                </anchor>
              </controlPr>
            </control>
          </mc:Choice>
        </mc:AlternateContent>
        <mc:AlternateContent xmlns:mc="http://schemas.openxmlformats.org/markup-compatibility/2006">
          <mc:Choice Requires="x14">
            <control shapeId="2090" r:id="rId45" name="Check Box 42">
              <controlPr locked="0" defaultSize="0" autoFill="0" autoLine="0" autoPict="0">
                <anchor moveWithCells="1">
                  <from>
                    <xdr:col>2</xdr:col>
                    <xdr:colOff>104775</xdr:colOff>
                    <xdr:row>96</xdr:row>
                    <xdr:rowOff>142875</xdr:rowOff>
                  </from>
                  <to>
                    <xdr:col>2</xdr:col>
                    <xdr:colOff>361950</xdr:colOff>
                    <xdr:row>98</xdr:row>
                    <xdr:rowOff>19050</xdr:rowOff>
                  </to>
                </anchor>
              </controlPr>
            </control>
          </mc:Choice>
        </mc:AlternateContent>
        <mc:AlternateContent xmlns:mc="http://schemas.openxmlformats.org/markup-compatibility/2006">
          <mc:Choice Requires="x14">
            <control shapeId="2091" r:id="rId46" name="Check Box 43">
              <controlPr locked="0" defaultSize="0" autoFill="0" autoLine="0" autoPict="0">
                <anchor moveWithCells="1">
                  <from>
                    <xdr:col>3</xdr:col>
                    <xdr:colOff>95250</xdr:colOff>
                    <xdr:row>97</xdr:row>
                    <xdr:rowOff>161925</xdr:rowOff>
                  </from>
                  <to>
                    <xdr:col>3</xdr:col>
                    <xdr:colOff>361950</xdr:colOff>
                    <xdr:row>99</xdr:row>
                    <xdr:rowOff>38100</xdr:rowOff>
                  </to>
                </anchor>
              </controlPr>
            </control>
          </mc:Choice>
        </mc:AlternateContent>
        <mc:AlternateContent xmlns:mc="http://schemas.openxmlformats.org/markup-compatibility/2006">
          <mc:Choice Requires="x14">
            <control shapeId="2092" r:id="rId47" name="Check Box 44">
              <controlPr locked="0" defaultSize="0" autoFill="0" autoLine="0" autoPict="0">
                <anchor moveWithCells="1">
                  <from>
                    <xdr:col>3</xdr:col>
                    <xdr:colOff>95250</xdr:colOff>
                    <xdr:row>98</xdr:row>
                    <xdr:rowOff>152400</xdr:rowOff>
                  </from>
                  <to>
                    <xdr:col>3</xdr:col>
                    <xdr:colOff>381000</xdr:colOff>
                    <xdr:row>100</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xdr:col>
                    <xdr:colOff>95250</xdr:colOff>
                    <xdr:row>99</xdr:row>
                    <xdr:rowOff>152400</xdr:rowOff>
                  </from>
                  <to>
                    <xdr:col>3</xdr:col>
                    <xdr:colOff>371475</xdr:colOff>
                    <xdr:row>101</xdr:row>
                    <xdr:rowOff>38100</xdr:rowOff>
                  </to>
                </anchor>
              </controlPr>
            </control>
          </mc:Choice>
        </mc:AlternateContent>
        <mc:AlternateContent xmlns:mc="http://schemas.openxmlformats.org/markup-compatibility/2006">
          <mc:Choice Requires="x14">
            <control shapeId="2094" r:id="rId49" name="Check Box 46">
              <controlPr locked="0" defaultSize="0" autoFill="0" autoLine="0" autoPict="0">
                <anchor moveWithCells="1">
                  <from>
                    <xdr:col>2</xdr:col>
                    <xdr:colOff>76200</xdr:colOff>
                    <xdr:row>102</xdr:row>
                    <xdr:rowOff>142875</xdr:rowOff>
                  </from>
                  <to>
                    <xdr:col>2</xdr:col>
                    <xdr:colOff>342900</xdr:colOff>
                    <xdr:row>104</xdr:row>
                    <xdr:rowOff>19050</xdr:rowOff>
                  </to>
                </anchor>
              </controlPr>
            </control>
          </mc:Choice>
        </mc:AlternateContent>
        <mc:AlternateContent xmlns:mc="http://schemas.openxmlformats.org/markup-compatibility/2006">
          <mc:Choice Requires="x14">
            <control shapeId="2095" r:id="rId50" name="Check Box 47">
              <controlPr locked="0" defaultSize="0" autoFill="0" autoLine="0" autoPict="0">
                <anchor moveWithCells="1">
                  <from>
                    <xdr:col>3</xdr:col>
                    <xdr:colOff>85725</xdr:colOff>
                    <xdr:row>103</xdr:row>
                    <xdr:rowOff>152400</xdr:rowOff>
                  </from>
                  <to>
                    <xdr:col>3</xdr:col>
                    <xdr:colOff>342900</xdr:colOff>
                    <xdr:row>105</xdr:row>
                    <xdr:rowOff>38100</xdr:rowOff>
                  </to>
                </anchor>
              </controlPr>
            </control>
          </mc:Choice>
        </mc:AlternateContent>
        <mc:AlternateContent xmlns:mc="http://schemas.openxmlformats.org/markup-compatibility/2006">
          <mc:Choice Requires="x14">
            <control shapeId="2096" r:id="rId51" name="Check Box 48">
              <controlPr locked="0" defaultSize="0" autoFill="0" autoLine="0" autoPict="0">
                <anchor moveWithCells="1">
                  <from>
                    <xdr:col>3</xdr:col>
                    <xdr:colOff>85725</xdr:colOff>
                    <xdr:row>104</xdr:row>
                    <xdr:rowOff>152400</xdr:rowOff>
                  </from>
                  <to>
                    <xdr:col>3</xdr:col>
                    <xdr:colOff>381000</xdr:colOff>
                    <xdr:row>106</xdr:row>
                    <xdr:rowOff>38100</xdr:rowOff>
                  </to>
                </anchor>
              </controlPr>
            </control>
          </mc:Choice>
        </mc:AlternateContent>
        <mc:AlternateContent xmlns:mc="http://schemas.openxmlformats.org/markup-compatibility/2006">
          <mc:Choice Requires="x14">
            <control shapeId="2097" r:id="rId52" name="Check Box 49">
              <controlPr locked="0" defaultSize="0" autoFill="0" autoLine="0" autoPict="0">
                <anchor moveWithCells="1">
                  <from>
                    <xdr:col>3</xdr:col>
                    <xdr:colOff>85725</xdr:colOff>
                    <xdr:row>105</xdr:row>
                    <xdr:rowOff>152400</xdr:rowOff>
                  </from>
                  <to>
                    <xdr:col>3</xdr:col>
                    <xdr:colOff>342900</xdr:colOff>
                    <xdr:row>107</xdr:row>
                    <xdr:rowOff>38100</xdr:rowOff>
                  </to>
                </anchor>
              </controlPr>
            </control>
          </mc:Choice>
        </mc:AlternateContent>
        <mc:AlternateContent xmlns:mc="http://schemas.openxmlformats.org/markup-compatibility/2006">
          <mc:Choice Requires="x14">
            <control shapeId="2098" r:id="rId53" name="Check Box 50">
              <controlPr locked="0" defaultSize="0" autoFill="0" autoLine="0" autoPict="0">
                <anchor moveWithCells="1">
                  <from>
                    <xdr:col>6</xdr:col>
                    <xdr:colOff>85725</xdr:colOff>
                    <xdr:row>23</xdr:row>
                    <xdr:rowOff>142875</xdr:rowOff>
                  </from>
                  <to>
                    <xdr:col>10</xdr:col>
                    <xdr:colOff>381000</xdr:colOff>
                    <xdr:row>25</xdr:row>
                    <xdr:rowOff>28575</xdr:rowOff>
                  </to>
                </anchor>
              </controlPr>
            </control>
          </mc:Choice>
        </mc:AlternateContent>
        <mc:AlternateContent xmlns:mc="http://schemas.openxmlformats.org/markup-compatibility/2006">
          <mc:Choice Requires="x14">
            <control shapeId="2099" r:id="rId54" name="Check Box 51">
              <controlPr locked="0" defaultSize="0" autoFill="0" autoLine="0" autoPict="0">
                <anchor moveWithCells="1">
                  <from>
                    <xdr:col>5</xdr:col>
                    <xdr:colOff>76200</xdr:colOff>
                    <xdr:row>29</xdr:row>
                    <xdr:rowOff>152400</xdr:rowOff>
                  </from>
                  <to>
                    <xdr:col>9</xdr:col>
                    <xdr:colOff>219075</xdr:colOff>
                    <xdr:row>31</xdr:row>
                    <xdr:rowOff>38100</xdr:rowOff>
                  </to>
                </anchor>
              </controlPr>
            </control>
          </mc:Choice>
        </mc:AlternateContent>
        <mc:AlternateContent xmlns:mc="http://schemas.openxmlformats.org/markup-compatibility/2006">
          <mc:Choice Requires="x14">
            <control shapeId="2100" r:id="rId55" name="Check Box 52">
              <controlPr locked="0" defaultSize="0" autoFill="0" autoLine="0" autoPict="0">
                <anchor moveWithCells="1">
                  <from>
                    <xdr:col>5</xdr:col>
                    <xdr:colOff>76200</xdr:colOff>
                    <xdr:row>34</xdr:row>
                    <xdr:rowOff>152400</xdr:rowOff>
                  </from>
                  <to>
                    <xdr:col>9</xdr:col>
                    <xdr:colOff>190500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
  <sheetViews>
    <sheetView workbookViewId="0">
      <selection activeCell="AC2" sqref="AC2"/>
    </sheetView>
  </sheetViews>
  <sheetFormatPr defaultRowHeight="13.5" x14ac:dyDescent="0.15"/>
  <sheetData>
    <row r="1" spans="1:45" ht="71.25" x14ac:dyDescent="0.15">
      <c r="A1" s="73" t="s">
        <v>111</v>
      </c>
      <c r="B1" s="74" t="s">
        <v>112</v>
      </c>
      <c r="C1" s="75" t="s">
        <v>113</v>
      </c>
      <c r="D1" s="75" t="s">
        <v>114</v>
      </c>
      <c r="E1" s="73" t="s">
        <v>115</v>
      </c>
      <c r="F1" s="73" t="s">
        <v>116</v>
      </c>
      <c r="G1" s="73" t="s">
        <v>117</v>
      </c>
      <c r="H1" s="75" t="s">
        <v>118</v>
      </c>
      <c r="I1" s="75" t="s">
        <v>119</v>
      </c>
      <c r="J1" s="73" t="s">
        <v>120</v>
      </c>
      <c r="K1" s="75" t="s">
        <v>121</v>
      </c>
      <c r="L1" s="73" t="s">
        <v>122</v>
      </c>
      <c r="M1" s="75" t="s">
        <v>123</v>
      </c>
      <c r="N1" s="73" t="s">
        <v>124</v>
      </c>
      <c r="O1" s="73" t="s">
        <v>125</v>
      </c>
      <c r="P1" s="75" t="s">
        <v>126</v>
      </c>
      <c r="Q1" s="73" t="s">
        <v>127</v>
      </c>
      <c r="R1" s="73" t="s">
        <v>128</v>
      </c>
      <c r="S1" s="73" t="s">
        <v>129</v>
      </c>
      <c r="T1" s="73" t="s">
        <v>150</v>
      </c>
      <c r="U1" s="76" t="s">
        <v>151</v>
      </c>
      <c r="V1" s="76" t="s">
        <v>130</v>
      </c>
      <c r="W1" s="76" t="s">
        <v>131</v>
      </c>
      <c r="X1" s="76" t="s">
        <v>132</v>
      </c>
      <c r="Y1" s="76" t="s">
        <v>133</v>
      </c>
      <c r="Z1" s="76" t="s">
        <v>134</v>
      </c>
      <c r="AA1" s="76" t="s">
        <v>135</v>
      </c>
      <c r="AB1" s="76" t="s">
        <v>136</v>
      </c>
      <c r="AC1" s="75" t="s">
        <v>137</v>
      </c>
      <c r="AD1" s="73" t="s">
        <v>152</v>
      </c>
      <c r="AE1" s="73" t="s">
        <v>138</v>
      </c>
      <c r="AF1" s="73" t="s">
        <v>139</v>
      </c>
      <c r="AG1" s="73" t="s">
        <v>140</v>
      </c>
      <c r="AH1" s="73" t="s">
        <v>141</v>
      </c>
      <c r="AI1" s="73" t="s">
        <v>142</v>
      </c>
      <c r="AJ1" s="73" t="s">
        <v>153</v>
      </c>
      <c r="AK1" s="73" t="s">
        <v>143</v>
      </c>
      <c r="AL1" s="73" t="s">
        <v>144</v>
      </c>
      <c r="AM1" s="73" t="s">
        <v>154</v>
      </c>
      <c r="AN1" s="73" t="s">
        <v>145</v>
      </c>
      <c r="AO1" s="73" t="s">
        <v>155</v>
      </c>
      <c r="AP1" s="73" t="s">
        <v>146</v>
      </c>
      <c r="AQ1" s="73" t="s">
        <v>147</v>
      </c>
      <c r="AR1" s="73" t="s">
        <v>148</v>
      </c>
      <c r="AS1" s="73" t="s">
        <v>149</v>
      </c>
    </row>
    <row r="2" spans="1:45" ht="57" x14ac:dyDescent="0.15">
      <c r="A2" s="73"/>
      <c r="B2" s="74"/>
      <c r="C2" s="75"/>
      <c r="D2" s="75"/>
      <c r="E2" s="73"/>
      <c r="F2" s="73"/>
      <c r="G2" s="73"/>
      <c r="H2" s="75">
        <f>'様式4(評価ｼｰﾄ)'!L2</f>
        <v>0</v>
      </c>
      <c r="I2" s="75"/>
      <c r="J2" s="73"/>
      <c r="K2" s="75"/>
      <c r="L2" s="73"/>
      <c r="M2" s="75"/>
      <c r="N2" s="73">
        <f>'様式4(評価ｼｰﾄ)'!L3</f>
        <v>0</v>
      </c>
      <c r="O2" s="73"/>
      <c r="P2" s="75">
        <f>'様式4(評価ｼｰﾄ)'!L4</f>
        <v>0</v>
      </c>
      <c r="Q2" s="73"/>
      <c r="R2" s="73"/>
      <c r="S2" s="73"/>
      <c r="T2" s="73"/>
      <c r="U2" s="77"/>
      <c r="V2" s="77">
        <f>'様式4(評価ｼｰﾄ)'!L5</f>
        <v>0</v>
      </c>
      <c r="W2" s="77">
        <f>'様式4(評価ｼｰﾄ)'!P5</f>
        <v>0</v>
      </c>
      <c r="X2" s="77">
        <f>'様式4(評価ｼｰﾄ)'!L1</f>
        <v>0</v>
      </c>
      <c r="Y2" s="77"/>
      <c r="Z2" s="77"/>
      <c r="AA2" s="77"/>
      <c r="AB2" s="76"/>
      <c r="AC2" s="75">
        <f>'様式4(評価ｼｰﾄ)'!M109</f>
        <v>0</v>
      </c>
      <c r="AD2" s="73">
        <f>'様式4(評価ｼｰﾄ)'!Q11</f>
        <v>0</v>
      </c>
      <c r="AE2" s="73">
        <f>'様式4(評価ｼｰﾄ)'!Q17</f>
        <v>0</v>
      </c>
      <c r="AF2" s="73">
        <f>'様式4(評価ｼｰﾄ)'!Q22</f>
        <v>0</v>
      </c>
      <c r="AG2" s="73">
        <f>'様式4(評価ｼｰﾄ)'!Q28</f>
        <v>0</v>
      </c>
      <c r="AH2" s="73">
        <f>'様式4(評価ｼｰﾄ)'!Q33</f>
        <v>0</v>
      </c>
      <c r="AI2" s="73">
        <f>'様式4(評価ｼｰﾄ)'!Q39</f>
        <v>0</v>
      </c>
      <c r="AJ2" s="73">
        <f>'様式4(評価ｼｰﾄ)'!Q45</f>
        <v>0</v>
      </c>
      <c r="AK2" s="73">
        <f>'様式4(評価ｼｰﾄ)'!Q51</f>
        <v>0</v>
      </c>
      <c r="AL2" s="73">
        <f>'様式4(評価ｼｰﾄ)'!Q60</f>
        <v>0</v>
      </c>
      <c r="AM2" s="73">
        <f>'様式4(評価ｼｰﾄ)'!Q66</f>
        <v>0</v>
      </c>
      <c r="AN2" s="73">
        <f>'様式4(評価ｼｰﾄ)'!Q72</f>
        <v>0</v>
      </c>
      <c r="AO2" s="73">
        <f>'様式4(評価ｼｰﾄ)'!Q78</f>
        <v>0</v>
      </c>
      <c r="AP2" s="73">
        <f>'様式4(評価ｼｰﾄ)'!Q84</f>
        <v>0</v>
      </c>
      <c r="AQ2" s="73">
        <f>'様式4(評価ｼｰﾄ)'!Q90</f>
        <v>0</v>
      </c>
      <c r="AR2" s="73">
        <f>'様式4(評価ｼｰﾄ)'!Q96</f>
        <v>0</v>
      </c>
      <c r="AS2" s="73">
        <f>'様式4(評価ｼｰﾄ)'!Q102</f>
        <v>0</v>
      </c>
    </row>
  </sheetData>
  <phoneticPr fontId="1"/>
  <conditionalFormatting sqref="AC1:AC2">
    <cfRule type="cellIs" dxfId="1" priority="1" stopIfTrue="1" operator="equal">
      <formula>0</formula>
    </cfRule>
    <cfRule type="cellIs" dxfId="0" priority="2" operator="lessThan">
      <formula>65</formula>
    </cfRule>
  </conditionalFormatting>
  <dataValidations count="2">
    <dataValidation imeMode="off" allowBlank="1" showInputMessage="1" showErrorMessage="1" sqref="AD1:AS2" xr:uid="{00000000-0002-0000-0100-000000000000}"/>
    <dataValidation imeMode="hiragana" allowBlank="1" showInputMessage="1" showErrorMessage="1" sqref="H1:H2" xr:uid="{00000000-0002-0000-0100-000001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様式4(評価ｼｰﾄ)</vt:lpstr>
      <vt:lpstr>Sheet1</vt:lpstr>
      <vt:lpstr>'様式4(評価ｼｰﾄ)'!Print_Area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正洋</dc:creator>
  <cp:lastModifiedBy>藤井　正義</cp:lastModifiedBy>
  <cp:lastPrinted>2022-03-29T06:17:04Z</cp:lastPrinted>
  <dcterms:created xsi:type="dcterms:W3CDTF">2021-04-22T07:31:28Z</dcterms:created>
  <dcterms:modified xsi:type="dcterms:W3CDTF">2023-05-09T09:27:56Z</dcterms:modified>
</cp:coreProperties>
</file>